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03" documentId="13_ncr:1_{F6CB121F-512D-4AA6-A0C1-0FB36C537598}" xr6:coauthVersionLast="47" xr6:coauthVersionMax="47" xr10:uidLastSave="{90D46926-31E3-41DE-B6F8-33ECB9D58E7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<sst xmlns="http://schemas.openxmlformats.org/spreadsheetml/2006/main" count="178587" uniqueCount="39078">
  <si>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</si>
  <si>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</si>
  <si>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</si>
  <si>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</si>
  <si>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</si>
  <si>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</si>
  <si>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</si>
  <si>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</si>
  <si>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</si>
  <si>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</si>
  <si>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</si>
  <si>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</si>
  <si>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</si>
  <si>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</si>
  <si>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</si>
  <si>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</si>
  <si>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</si>
  <si>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</si>
  <si>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</si>
  <si>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</si>
  <si>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</si>
  <si>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</si>
  <si>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</si>
  <si>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</si>
  <si>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</si>
  <si>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</si>
  <si>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</si>
  <si>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</si>
  <si>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</si>
  <si>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</si>
  <si>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</si>
  <si>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</si>
  <si>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</si>
  <si>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</si>
  <si>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</si>
  <si>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</si>
  <si>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</si>
  <si>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</si>
  <si>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</si>
  <si>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</si>
  <si>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</si>
  <si>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</si>
  <si>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</si>
  <si>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</si>
  <si>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</si>
  <si>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</si>
  <si>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</si>
  <si>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</si>
  <si>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</si>
  <si>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</si>
  <si>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</si>
  <si>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</si>
  <si>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</si>
  <si>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</si>
  <si>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</si>
  <si>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</si>
  <si>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</si>
  <si>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</si>
  <si>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</si>
  <si>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</si>
  <si>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</si>
  <si>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</si>
  <si>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</si>
  <si>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</si>
  <si>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</si>
  <si>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</si>
  <si>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</si>
  <si>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</si>
  <si>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</si>
  <si>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</si>
  <si>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</si>
  <si>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</si>
  <si>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</si>
  <si>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</si>
  <si>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</si>
  <si>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</si>
  <si>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</si>
  <si>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</si>
  <si>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</si>
  <si>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</si>
  <si>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</si>
  <si>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</si>
  <si>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</si>
  <si>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</si>
  <si>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</si>
  <si>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</si>
  <si>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</si>
  <si>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</si>
  <si>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</si>
  <si>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</si>
  <si>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</si>
  <si>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</si>
  <si>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</si>
  <si>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</si>
  <si>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</si>
  <si>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</si>
  <si>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</si>
  <si>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</si>
  <si>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</si>
  <si>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</si>
  <si>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</si>
  <si>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</si>
  <si>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</si>
  <si>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</si>
  <si>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</si>
  <si>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</si>
  <si>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</si>
  <si>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</si>
  <si>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</si>
  <si>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</si>
  <si>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</si>
  <si>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</si>
  <si>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</si>
  <si>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</si>
  <si>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</si>
  <si>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</si>
  <si>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</si>
  <si>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</si>
  <si>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</si>
  <si>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</si>
  <si>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</si>
  <si>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</si>
  <si>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</si>
  <si>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</si>
  <si>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</si>
  <si>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</si>
  <si>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</si>
  <si>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</si>
  <si>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</si>
  <si>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</si>
  <si>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</si>
  <si>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</si>
  <si>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</si>
  <si>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</si>
  <si>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</si>
  <si>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</si>
  <si>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</si>
  <si>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</si>
  <si>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</si>
  <si>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</si>
  <si>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</si>
  <si>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</si>
  <si>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</si>
  <si>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</si>
  <si>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</si>
  <si>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</si>
  <si>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</si>
  <si>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</si>
  <si>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</si>
  <si>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</si>
  <si>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</si>
  <si>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</si>
  <si>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</si>
  <si>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</si>
  <si>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</si>
  <si>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</si>
  <si>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</si>
  <si>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</si>
  <si>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</si>
  <si>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</si>
  <si>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</si>
  <si>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</si>
  <si>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</si>
  <si>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</si>
  <si>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</si>
  <si>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</si>
  <si>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</si>
  <si>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</si>
  <si>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</si>
  <si>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</si>
  <si>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</si>
  <si>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</si>
  <si>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</si>
  <si>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</si>
  <si>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</si>
  <si>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</si>
  <si>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</si>
  <si>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</si>
  <si>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</si>
  <si>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</si>
  <si>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</si>
  <si>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</si>
  <si>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</si>
  <si>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</si>
  <si>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</si>
  <si>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</si>
  <si>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</si>
  <si>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</si>
  <si>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</si>
  <si>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</si>
  <si>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</si>
  <si>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</si>
  <si>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</si>
  <si>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</si>
  <si>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</si>
  <si>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</si>
  <si>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</si>
  <si>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</si>
  <si>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</si>
  <si>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</si>
  <si>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</si>
  <si>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</si>
  <si>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</si>
  <si>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</si>
  <si>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</si>
  <si>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</si>
  <si>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</si>
  <si>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</si>
  <si>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</si>
  <si>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</si>
  <si>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</si>
  <si>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</si>
  <si>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</si>
  <si>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</si>
  <si>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</si>
  <si>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</si>
  <si>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</si>
  <si>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</si>
  <si>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</si>
  <si>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</si>
  <si>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</si>
  <si>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</si>
  <si>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</si>
  <si>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</si>
  <si>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</si>
  <si>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</si>
  <si>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</si>
  <si>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</si>
  <si>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</si>
  <si>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</si>
  <si>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</si>
  <si>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</si>
  <si>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</si>
  <si>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</si>
  <si>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</si>
  <si>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</si>
  <si>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</si>
  <si>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</si>
  <si>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</si>
  <si>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</si>
  <si>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</si>
  <si>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</si>
  <si>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</si>
  <si>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</si>
  <si>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</si>
  <si>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</si>
  <si>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</si>
  <si>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</si>
  <si>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</si>
  <si>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</si>
  <si>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</si>
  <si>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</si>
  <si>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</si>
  <si>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</si>
  <si>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</si>
  <si>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</si>
  <si>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</si>
  <si>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</si>
  <si>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</si>
  <si>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</si>
  <si>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</si>
  <si>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</si>
  <si>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</si>
  <si>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</si>
  <si>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</si>
  <si>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</si>
  <si>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</si>
  <si>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</si>
  <si>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</si>
  <si>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</si>
  <si>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</si>
  <si>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</si>
  <si>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</si>
  <si>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</si>
  <si>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</si>
  <si>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</si>
  <si>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</si>
  <si>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</si>
  <si>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</si>
  <si>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</si>
  <si>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</si>
  <si>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</si>
  <si>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</si>
  <si>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</si>
  <si>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</si>
  <si>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</si>
  <si>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</si>
  <si>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</si>
  <si>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</si>
  <si>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</si>
  <si>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</si>
  <si>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</si>
  <si>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</si>
  <si>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</si>
  <si>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</si>
  <si>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</si>
  <si>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</si>
  <si>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</si>
  <si>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</si>
  <si>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</si>
  <si>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</si>
  <si>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</si>
  <si>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</si>
  <si>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</si>
  <si>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</si>
  <si>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</si>
  <si>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</si>
  <si>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</si>
  <si>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</si>
  <si>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</si>
  <si>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</si>
  <si>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</si>
  <si>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</si>
  <si>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</si>
  <si>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</si>
  <si>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</si>
  <si>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</si>
  <si>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</si>
  <si>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</si>
  <si>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</si>
  <si>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</si>
  <si>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</si>
  <si>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</si>
  <si>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</si>
  <si>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</si>
  <si>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</si>
  <si>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</si>
  <si>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</si>
  <si>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</si>
  <si>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</si>
  <si>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</si>
  <si>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</si>
  <si>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</si>
  <si>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</si>
  <si>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</si>
  <si>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</si>
  <si>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</si>
  <si>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</si>
  <si>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</si>
  <si>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</si>
  <si>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</si>
  <si>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</si>
  <si>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</si>
  <si>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</si>
  <si>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</si>
  <si>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</si>
  <si>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</si>
  <si>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</si>
  <si>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</si>
  <si>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</si>
  <si>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</si>
  <si>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</si>
  <si>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</si>
  <si>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</si>
  <si>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</si>
  <si>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</si>
  <si>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</si>
  <si>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</si>
  <si>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</si>
  <si>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</si>
  <si>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</si>
  <si>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</si>
  <si>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</si>
  <si>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</si>
  <si>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</si>
  <si>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</si>
  <si>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</si>
  <si>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</si>
  <si>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</si>
  <si>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</si>
  <si>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</si>
  <si>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</si>
  <si>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</si>
  <si>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</si>
  <si>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</si>
  <si>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</si>
  <si>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</si>
  <si>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</si>
  <si>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</si>
  <si>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</si>
  <si>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</si>
  <si>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</si>
  <si>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</si>
  <si>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</si>
  <si>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</si>
  <si>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</si>
  <si>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</si>
  <si>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</si>
  <si>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</si>
  <si>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</si>
  <si>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</si>
  <si>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</si>
  <si>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</si>
  <si>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</si>
  <si>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</si>
  <si>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</si>
  <si>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</si>
  <si>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</si>
  <si>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</si>
  <si>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</si>
  <si>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</si>
  <si>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</si>
  <si>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</si>
  <si>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</si>
  <si>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</si>
  <si>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</si>
  <si>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</si>
  <si>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</si>
  <si>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</si>
  <si>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</si>
  <si>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</si>
  <si>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</si>
  <si>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</si>
  <si>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</si>
  <si>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</si>
  <si>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</si>
  <si>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</si>
  <si>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</si>
  <si>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</si>
  <si>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</si>
  <si>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</si>
  <si>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</si>
  <si>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</si>
  <si>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</si>
  <si>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</si>
  <si>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</si>
  <si>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</si>
  <si>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</si>
  <si>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</si>
  <si>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</si>
  <si>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</si>
  <si>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</si>
  <si>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</si>
  <si>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</si>
  <si>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</si>
  <si>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</si>
  <si>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</si>
  <si>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</si>
  <si>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</si>
  <si>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</si>
  <si>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</si>
  <si>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</si>
  <si>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</si>
  <si>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</si>
  <si>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</si>
  <si>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</si>
  <si>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</si>
  <si>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</si>
  <si>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</si>
  <si>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</si>
  <si>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</si>
  <si>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</si>
  <si>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</si>
  <si>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</si>
  <si>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</si>
  <si>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</si>
  <si>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</si>
  <si>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</si>
  <si>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</si>
  <si>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</si>
  <si>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</si>
  <si>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</si>
  <si>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</si>
  <si>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</si>
  <si>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</si>
  <si>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</si>
  <si>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</si>
  <si>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</si>
  <si>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</si>
  <si>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</si>
  <si>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</si>
  <si>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</si>
  <si>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</si>
  <si>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</si>
  <si>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</si>
  <si>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</si>
  <si>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</si>
  <si>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</si>
  <si>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</si>
  <si>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</si>
  <si>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</si>
  <si>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</si>
  <si>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</si>
  <si>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</si>
  <si>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</si>
  <si>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</si>
  <si>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</si>
  <si>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</si>
  <si>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</si>
  <si>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</si>
  <si>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</si>
  <si>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</si>
  <si>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</si>
  <si>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</si>
  <si>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</si>
  <si>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</si>
  <si>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</si>
  <si>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</si>
  <si>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</si>
  <si>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</si>
  <si>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</si>
  <si>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</si>
  <si>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</si>
  <si>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</si>
  <si>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</si>
  <si>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</si>
  <si>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</si>
  <si>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</si>
  <si>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</si>
  <si>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</si>
  <si>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</si>
  <si>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</si>
  <si>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</si>
  <si>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</si>
  <si>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</si>
  <si>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</si>
  <si>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</si>
  <si>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</si>
  <si>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</si>
  <si>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</si>
  <si>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</si>
  <si>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</si>
  <si>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</si>
  <si>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</si>
  <si>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</si>
  <si>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</si>
  <si>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</si>
  <si>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</si>
  <si>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</si>
  <si>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</si>
  <si>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</si>
  <si>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</si>
  <si>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</si>
  <si>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</si>
  <si>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</si>
  <si>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</si>
  <si>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</si>
  <si>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</si>
  <si>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</si>
  <si>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</si>
  <si>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</si>
  <si>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</si>
  <si>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</si>
  <si>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</si>
  <si>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</si>
  <si>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</si>
  <si>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</si>
  <si>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</si>
  <si>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</si>
  <si>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</si>
  <si>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</si>
  <si>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</si>
  <si>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</si>
  <si>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</si>
  <si>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</si>
  <si>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</si>
  <si>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</si>
  <si>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</si>
  <si>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</si>
  <si>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</si>
  <si>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</si>
  <si>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</si>
  <si>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</si>
  <si>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</si>
  <si>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</si>
  <si>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</si>
  <si>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</si>
  <si>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</si>
  <si>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</si>
  <si>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</si>
  <si>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</si>
  <si>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</si>
  <si>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</si>
  <si>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</si>
  <si>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</si>
  <si>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</si>
  <si>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</si>
  <si>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</si>
  <si>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</si>
  <si>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</si>
  <si>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</si>
  <si>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</si>
  <si>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</si>
  <si>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</si>
  <si>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</si>
  <si>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</si>
  <si>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</si>
  <si>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</si>
  <si>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</si>
  <si>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</si>
  <si>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</si>
  <si>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</si>
  <si>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</si>
  <si>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</si>
  <si>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</si>
  <si>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</si>
  <si>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</si>
  <si>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</si>
  <si>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</si>
  <si>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</si>
  <si>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</si>
  <si>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</si>
  <si>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</si>
  <si>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</si>
  <si>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</si>
  <si>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</si>
  <si>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</si>
  <si>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</si>
  <si>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</si>
  <si>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</si>
  <si>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</si>
  <si>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</si>
  <si>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</si>
  <si>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</si>
  <si>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</si>
  <si>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</si>
  <si>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</si>
  <si>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</si>
  <si>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</si>
  <si>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</si>
  <si>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</si>
  <si>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</si>
  <si>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</si>
  <si>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</si>
  <si>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</si>
  <si>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</si>
  <si>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</si>
  <si>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</si>
  <si>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</si>
  <si>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</si>
  <si>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</si>
  <si>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</si>
  <si>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</si>
  <si>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</si>
  <si>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</si>
  <si>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</si>
  <si>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</si>
  <si>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</si>
  <si>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</si>
  <si>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</si>
  <si>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</si>
  <si>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</si>
  <si>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</si>
  <si>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</si>
  <si>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</si>
  <si>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</si>
  <si>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</si>
  <si>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</si>
  <si>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</si>
  <si>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</si>
  <si>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</si>
  <si>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</si>
  <si>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</si>
  <si>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</si>
  <si>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</si>
  <si>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</si>
  <si>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</si>
  <si>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</si>
  <si>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</si>
  <si>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</si>
  <si>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</si>
  <si>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</si>
  <si>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</si>
  <si>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</si>
  <si>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</si>
  <si>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</si>
  <si>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</si>
  <si>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</si>
  <si>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</si>
  <si>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</si>
  <si>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</si>
  <si>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</si>
  <si>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</si>
  <si>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</si>
  <si>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</si>
  <si>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</si>
  <si>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</si>
  <si>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</si>
  <si>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</si>
  <si>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</si>
  <si>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</si>
  <si>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</si>
  <si>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</si>
  <si>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</si>
  <si>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</si>
  <si>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</si>
  <si>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</si>
  <si>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</si>
  <si>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</si>
  <si>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</si>
  <si>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</si>
  <si>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</si>
  <si>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</si>
  <si>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</si>
  <si>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</si>
  <si>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</si>
  <si>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</si>
  <si>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</si>
  <si>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</si>
  <si>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</si>
  <si>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</si>
  <si>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</si>
  <si>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</si>
  <si>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</si>
  <si>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</si>
  <si>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</si>
  <si>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</si>
  <si>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</si>
  <si>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</si>
  <si>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</si>
  <si>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</si>
  <si>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</si>
  <si>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</si>
  <si>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</si>
  <si>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</si>
  <si>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</si>
  <si>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</si>
  <si>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</si>
  <si>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</si>
  <si>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</si>
  <si>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</si>
  <si>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</si>
  <si>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</si>
  <si>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</si>
  <si>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</si>
  <si>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</si>
  <si>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</si>
  <si>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</si>
  <si>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</si>
  <si>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</si>
  <si>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</si>
  <si>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</si>
  <si>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</si>
  <si>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</si>
  <si>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</si>
  <si>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</si>
  <si>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</si>
  <si>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</si>
  <si>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</si>
  <si>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</si>
  <si>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</si>
  <si>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</si>
  <si>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</si>
  <si>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</si>
  <si>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</si>
  <si>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</si>
  <si>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</si>
  <si>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</si>
  <si>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</si>
  <si>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</si>
  <si>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</si>
  <si>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</si>
  <si>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</si>
  <si>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</si>
  <si>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</si>
  <si>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</si>
  <si>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</si>
  <si>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</si>
  <si>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</si>
  <si>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</si>
  <si>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</si>
  <si>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</si>
  <si>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</si>
  <si>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</si>
  <si>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</si>
  <si>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</si>
  <si>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</si>
  <si>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</si>
  <si>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</si>
  <si>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</si>
  <si>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</si>
  <si>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</si>
  <si>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</si>
  <si>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</si>
  <si>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</si>
  <si>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</si>
  <si>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</si>
  <si>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</si>
  <si>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</si>
  <si>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</si>
  <si>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</si>
  <si>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</si>
  <si>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</si>
  <si>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</si>
  <si>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</si>
  <si>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</si>
  <si>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</si>
  <si>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</si>
  <si>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</si>
  <si>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</si>
  <si>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</si>
  <si>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</si>
  <si>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</si>
  <si>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</si>
  <si>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</si>
  <si>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</si>
  <si>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</si>
  <si>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</si>
  <si>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</si>
  <si>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</si>
  <si>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</si>
  <si>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</si>
  <si>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</si>
  <si>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</si>
  <si>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</si>
  <si>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</si>
  <si>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</si>
  <si>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</si>
  <si>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</si>
  <si>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</si>
  <si>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</si>
  <si>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</si>
  <si>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</si>
  <si>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</si>
  <si>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</si>
  <si>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</si>
  <si>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</si>
  <si>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</si>
  <si>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</si>
  <si>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</si>
  <si>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</si>
  <si>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</si>
  <si>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</si>
  <si>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</si>
  <si>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</si>
  <si>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</si>
  <si>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</si>
  <si>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</si>
  <si>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</si>
  <si>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</si>
  <si>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</si>
  <si>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</si>
  <si>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</si>
  <si>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</si>
  <si>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</si>
  <si>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</si>
  <si>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</si>
  <si>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</si>
  <si>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</si>
  <si>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</si>
  <si>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</si>
  <si>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</si>
  <si>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</si>
  <si>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</si>
  <si>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</si>
  <si>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</si>
  <si>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</si>
  <si>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</si>
  <si>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</si>
  <si>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</si>
  <si>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</si>
  <si>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</si>
  <si>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</si>
  <si>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</si>
  <si>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</si>
  <si>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</si>
  <si>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</si>
  <si>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</si>
  <si>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</si>
  <si>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</si>
  <si>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</si>
  <si>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</si>
  <si>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</si>
  <si>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</si>
  <si>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</si>
  <si>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</si>
  <si>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</si>
  <si>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</si>
  <si>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</si>
  <si>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</si>
  <si>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</si>
  <si>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</si>
  <si>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</si>
  <si>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</si>
  <si>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</si>
  <si>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</si>
  <si>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</si>
  <si>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</si>
  <si>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</si>
  <si>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</si>
  <si>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</si>
  <si>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</si>
  <si>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</si>
  <si>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</si>
  <si>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</si>
  <si>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</si>
  <si>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</si>
  <si>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</si>
  <si>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</si>
  <si>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</si>
  <si>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</si>
  <si>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</si>
  <si>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</si>
  <si>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</si>
  <si>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</si>
  <si>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</si>
  <si>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</si>
  <si>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</si>
  <si>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</si>
  <si>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</si>
  <si>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</si>
  <si>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</si>
  <si>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</si>
  <si>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</si>
  <si>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</si>
  <si>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</si>
  <si>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</si>
  <si>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</si>
  <si>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</si>
  <si>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</si>
  <si>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</si>
  <si>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</si>
  <si>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</si>
  <si>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</si>
  <si>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</si>
  <si>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</si>
  <si>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</si>
  <si>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</si>
  <si>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</si>
  <si>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</si>
  <si>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</si>
  <si>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</si>
  <si>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</si>
  <si>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</si>
  <si>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</si>
  <si>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</si>
  <si>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</si>
  <si>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</si>
  <si>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</si>
  <si>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</si>
  <si>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</si>
  <si>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</si>
  <si>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</si>
  <si>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</si>
  <si>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</si>
  <si>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</si>
  <si>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</si>
  <si>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</si>
  <si>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</si>
  <si>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</si>
  <si>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</si>
  <si>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</si>
  <si>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</si>
  <si>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</si>
  <si>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</si>
  <si>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</si>
  <si>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</si>
  <si>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</si>
  <si>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</si>
  <si>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</si>
  <si>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</si>
  <si>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</si>
  <si>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</si>
  <si>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</si>
  <si>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</si>
  <si>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</si>
  <si>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</si>
  <si>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</si>
  <si>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</si>
  <si>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</si>
  <si>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</si>
  <si>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</si>
  <si>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</si>
  <si>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</si>
  <si>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</si>
  <si>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</si>
  <si>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</si>
  <si>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</si>
  <si>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</si>
  <si>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</si>
  <si>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</si>
  <si>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</si>
  <si>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</si>
  <si>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</si>
  <si>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</si>
  <si>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</si>
  <si>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</si>
  <si>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</si>
  <si>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</si>
  <si>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</si>
  <si>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</si>
  <si>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</si>
  <si>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</si>
  <si>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</si>
  <si>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</si>
  <si>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</si>
  <si>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</si>
  <si>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</si>
  <si>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</si>
  <si>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</si>
  <si>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</si>
  <si>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</si>
  <si>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</si>
  <si>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</si>
  <si>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</si>
  <si>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</si>
  <si>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</si>
  <si>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</si>
  <si>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</si>
  <si>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</si>
  <si>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</si>
  <si>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</si>
  <si>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</si>
  <si>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</si>
  <si>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</si>
  <si>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</si>
  <si>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</si>
  <si>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</si>
  <si>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</si>
  <si>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</si>
  <si>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</si>
  <si>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</si>
  <si>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</si>
  <si>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</si>
  <si>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</si>
  <si>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</si>
  <si>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</si>
  <si>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</si>
  <si>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</si>
  <si>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</si>
  <si>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</si>
  <si>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</si>
  <si>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</si>
  <si>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</si>
  <si>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</si>
  <si>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</si>
  <si>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</si>
  <si>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</si>
  <si>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</si>
  <si>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</si>
  <si>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</si>
  <si>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</si>
  <si>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</si>
  <si>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</si>
  <si>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</si>
  <si>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</si>
  <si>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</si>
  <si>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</si>
  <si>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</si>
  <si>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</si>
  <si>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</si>
  <si>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</si>
  <si>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</si>
  <si>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</si>
  <si>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</si>
  <si>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</si>
  <si>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</si>
  <si>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</si>
  <si>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</si>
  <si>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</si>
  <si>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</si>
  <si>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</si>
  <si>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</si>
  <si>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</si>
  <si>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</si>
  <si>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</si>
  <si>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</si>
  <si>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</si>
  <si>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</si>
  <si>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</si>
  <si>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</si>
  <si>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</si>
  <si>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</si>
  <si>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</si>
  <si>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</si>
  <si>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</si>
  <si>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</si>
  <si>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</si>
  <si>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</si>
  <si>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</si>
  <si>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</si>
  <si>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</si>
  <si>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</si>
  <si>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</si>
  <si>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</si>
  <si>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</si>
  <si>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</si>
  <si>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</si>
  <si>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</si>
  <si>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</si>
  <si>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</si>
  <si>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</si>
  <si>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</si>
  <si>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</si>
  <si>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</si>
  <si>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</si>
  <si>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</si>
  <si>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</si>
  <si>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</si>
  <si>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</si>
  <si>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</si>
  <si>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</si>
  <si>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</si>
  <si>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</si>
  <si>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</si>
  <si>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</si>
  <si>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</si>
  <si>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</si>
  <si>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</si>
  <si>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</si>
  <si>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</si>
  <si>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</si>
  <si>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</si>
  <si>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</si>
  <si>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</si>
  <si>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</si>
  <si>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</si>
  <si>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</si>
  <si>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</si>
  <si>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</si>
  <si>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</si>
  <si>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</si>
  <si>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</si>
  <si>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</si>
  <si>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</si>
  <si>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</si>
  <si>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</si>
  <si>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</si>
  <si>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</si>
  <si>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</si>
  <si>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</si>
  <si>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</si>
  <si>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</si>
  <si>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</si>
  <si>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</si>
  <si>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</si>
  <si>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</si>
  <si>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</si>
  <si>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</si>
  <si>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</si>
  <si>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</si>
  <si>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</si>
  <si>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</si>
  <si>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</si>
  <si>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</si>
  <si>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</si>
  <si>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</si>
  <si>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</si>
  <si>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</si>
  <si>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</si>
  <si>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</si>
  <si>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</si>
  <si>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</si>
  <si>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</si>
  <si>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</si>
  <si>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</si>
  <si>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</si>
  <si>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</si>
  <si>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</si>
  <si>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</si>
  <si>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</si>
  <si>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</si>
  <si>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</si>
  <si>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</si>
  <si>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</si>
  <si>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</si>
  <si>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</si>
  <si>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</si>
  <si>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</si>
  <si>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</si>
  <si>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</si>
  <si>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</si>
  <si>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</si>
  <si>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</si>
  <si>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</si>
  <si>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</si>
  <si>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</si>
  <si>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</si>
  <si>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</si>
  <si>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</si>
  <si>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</si>
  <si>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</si>
  <si>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</si>
  <si>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</si>
  <si>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</si>
  <si>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</si>
  <si>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</si>
  <si>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</si>
  <si>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</si>
  <si>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</si>
  <si>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</si>
  <si>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</si>
  <si>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</si>
  <si>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</si>
  <si>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</si>
  <si>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</si>
  <si>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</si>
  <si>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</si>
  <si>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</si>
  <si>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</si>
  <si>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</si>
  <si>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</si>
  <si>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</si>
  <si>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</si>
  <si>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</si>
  <si>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</si>
  <si>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</si>
  <si>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</si>
  <si>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</si>
  <si>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</si>
  <si>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</si>
  <si>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</si>
  <si>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</si>
  <si>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</si>
  <si>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</si>
  <si>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</si>
  <si>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</si>
  <si>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</si>
  <si>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</si>
  <si>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</si>
  <si>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</si>
  <si>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</si>
  <si>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</si>
  <si>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</si>
  <si>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</si>
  <si>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</si>
  <si>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</si>
  <si>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</si>
  <si>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</si>
  <si>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</si>
  <si>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</si>
  <si>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</si>
  <si>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</si>
  <si>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</si>
  <si>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</si>
  <si>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</si>
  <si>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</si>
  <si>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</si>
  <si>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</si>
  <si>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</si>
  <si>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</si>
  <si>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</si>
  <si>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</si>
  <si>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</si>
  <si>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</si>
  <si>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</si>
  <si>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</si>
  <si>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</si>
  <si>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</si>
  <si>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</si>
  <si>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</si>
  <si>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</si>
  <si>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</si>
  <si>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</si>
  <si>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</si>
  <si>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</si>
  <si>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</si>
  <si>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</si>
  <si>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</si>
  <si>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</si>
  <si>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</si>
  <si>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</si>
  <si>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</si>
  <si>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</si>
  <si>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</si>
  <si>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</si>
  <si>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</si>
  <si>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</si>
  <si>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</si>
  <si>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</si>
  <si>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</si>
  <si>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</si>
  <si>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</si>
  <si>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</si>
  <si>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</si>
  <si>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</si>
  <si>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</si>
  <si>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</si>
  <si>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</si>
  <si>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</si>
  <si>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</si>
  <si>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</si>
  <si>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</si>
  <si>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</si>
  <si>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</si>
  <si>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</si>
  <si>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</si>
  <si>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</si>
  <si>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</si>
  <si>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</si>
  <si>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</si>
  <si>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</si>
  <si>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</si>
  <si>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</si>
  <si>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</si>
  <si>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</si>
  <si>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</si>
  <si>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</si>
  <si>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</si>
  <si>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</si>
  <si>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</si>
  <si>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</si>
  <si>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</si>
  <si>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</si>
  <si>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</si>
  <si>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</si>
  <si>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</si>
  <si>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</si>
  <si>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</si>
  <si>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</si>
  <si>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</si>
  <si>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</si>
  <si>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</si>
  <si>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</si>
  <si>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</si>
  <si>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</si>
  <si>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</si>
  <si>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</si>
  <si>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</si>
  <si>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</si>
  <si>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</si>
  <si>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</si>
  <si>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</si>
  <si>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</si>
  <si>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</si>
  <si>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</si>
  <si>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</si>
  <si>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</si>
  <si>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</si>
  <si>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</si>
  <si>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</si>
  <si>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</si>
  <si>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</si>
  <si>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</si>
  <si>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</si>
  <si>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</si>
  <si>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</si>
  <si>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</si>
  <si>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</si>
  <si>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</si>
  <si>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</si>
  <si>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</si>
  <si>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</si>
  <si>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</si>
  <si>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</si>
  <si>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</si>
  <si>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</si>
  <si>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</si>
  <si>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</si>
  <si>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</si>
  <si>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</si>
  <si>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</si>
  <si>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</si>
  <si>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</si>
  <si>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</si>
  <si>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</si>
  <si>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</si>
  <si>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</si>
  <si>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</si>
  <si>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</si>
  <si>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</si>
  <si>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</si>
  <si>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</si>
  <si>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</si>
  <si>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</si>
  <si>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</si>
  <si>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</si>
  <si>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</si>
  <si>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</si>
  <si>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</si>
  <si>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</si>
  <si>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</si>
  <si>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</si>
  <si>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</si>
  <si>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</si>
  <si>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</si>
  <si>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</si>
  <si>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</si>
  <si>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</si>
  <si>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</si>
  <si>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</si>
  <si>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</si>
  <si>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</si>
  <si>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</si>
  <si>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</si>
  <si>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</si>
  <si>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</si>
  <si>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</si>
  <si>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</si>
  <si>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</si>
  <si>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</si>
  <si>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</si>
  <si>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</si>
  <si>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</si>
  <si>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</si>
  <si>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</si>
  <si>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</si>
  <si>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</si>
  <si>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</si>
  <si>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</si>
  <si>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</si>
  <si>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</si>
  <si>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</si>
  <si>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</si>
  <si>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</si>
  <si>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</si>
  <si>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</si>
  <si>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</si>
  <si>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</si>
  <si>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</si>
  <si>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</si>
  <si>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</si>
  <si>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</si>
  <si>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</si>
  <si>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</si>
  <si>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</si>
  <si>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</si>
  <si>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</si>
  <si>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</si>
  <si>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</si>
  <si>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</si>
  <si>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</si>
  <si>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</si>
  <si>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</si>
  <si>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</si>
  <si>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</si>
  <si>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</si>
  <si>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</si>
  <si>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</si>
  <si>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</si>
  <si>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</si>
  <si>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</si>
  <si>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</si>
  <si>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</si>
  <si>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</si>
  <si>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</si>
  <si>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</si>
  <si>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</si>
  <si>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</si>
  <si>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</si>
  <si>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</si>
  <si>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</si>
  <si>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</si>
  <si>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</si>
  <si>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</si>
  <si>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</si>
  <si>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</si>
  <si>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</si>
  <si>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</si>
  <si>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</si>
  <si>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</si>
  <si>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</si>
  <si>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</si>
  <si>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</si>
  <si>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</si>
  <si>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</si>
  <si>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</si>
  <si>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</si>
  <si>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</si>
  <si>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</si>
  <si>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</si>
  <si>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</si>
  <si>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</si>
  <si>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</si>
  <si>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</si>
  <si>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</si>
  <si>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</si>
  <si>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</si>
  <si>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</si>
  <si>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</si>
  <si>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</si>
  <si>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</si>
  <si>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</si>
  <si>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</si>
  <si>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</si>
  <si>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</si>
  <si>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</si>
  <si>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</si>
  <si>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</si>
  <si>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</si>
  <si>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</si>
  <si>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</si>
  <si>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</si>
  <si>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</si>
  <si>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</si>
  <si>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</si>
  <si>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</si>
  <si>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</si>
  <si>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</si>
  <si>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</si>
  <si>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</si>
  <si>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</si>
  <si>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</si>
  <si>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</si>
  <si>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</si>
  <si>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</si>
  <si>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</si>
  <si>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</si>
  <si>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</si>
  <si>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</si>
  <si>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</si>
  <si>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</si>
  <si>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</si>
  <si>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</si>
  <si>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</si>
  <si>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</si>
  <si>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</si>
  <si>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</si>
  <si>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</si>
  <si>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</si>
  <si>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</si>
  <si>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</si>
  <si>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</si>
  <si>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</si>
  <si>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</si>
  <si>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</si>
  <si>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</si>
  <si>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</si>
  <si>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</si>
  <si>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</si>
  <si>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</si>
  <si>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</si>
  <si>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</si>
  <si>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</si>
  <si>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</si>
  <si>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</si>
  <si>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</si>
  <si>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</si>
  <si>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</si>
  <si>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</si>
  <si>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</si>
  <si>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</si>
  <si>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</si>
  <si>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</si>
  <si>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</si>
  <si>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</si>
  <si>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</si>
  <si>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</si>
  <si>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</si>
  <si>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</si>
  <si>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</si>
  <si>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</si>
  <si>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</si>
  <si>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</si>
  <si>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</si>
  <si>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</si>
  <si>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</si>
  <si>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</si>
  <si>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</si>
  <si>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</si>
  <si>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</si>
  <si>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</si>
  <si>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</si>
  <si>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</si>
  <si>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</si>
  <si>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</si>
  <si>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</si>
  <si>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</si>
  <si>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</si>
  <si>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</si>
  <si>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</si>
  <si>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</si>
  <si>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</si>
  <si>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</si>
  <si>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</si>
  <si>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</si>
  <si>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</si>
  <si>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</si>
  <si>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</si>
  <si>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</si>
  <si>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</si>
  <si>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</si>
  <si>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</si>
  <si>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</si>
  <si>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</si>
  <si>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</si>
  <si>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</si>
  <si>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</si>
  <si>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</si>
  <si>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</si>
  <si>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</si>
  <si>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</si>
  <si>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</si>
  <si>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</si>
  <si>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</si>
  <si>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</si>
  <si>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</si>
  <si>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</si>
  <si>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</si>
  <si>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</si>
  <si>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</si>
  <si>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</si>
  <si>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</si>
  <si>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</si>
  <si>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</si>
  <si>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</si>
  <si>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</si>
  <si>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</si>
  <si>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</si>
  <si>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</si>
  <si>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</si>
  <si>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</si>
  <si>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</si>
  <si>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</si>
  <si>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</si>
  <si>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</si>
  <si>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</si>
  <si>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</si>
  <si>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</si>
  <si>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</si>
  <si>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</si>
  <si>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</si>
  <si>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</si>
  <si>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</si>
  <si>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</si>
  <si>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</si>
  <si>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</si>
  <si>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</si>
  <si>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</si>
  <si>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</si>
  <si>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</si>
  <si>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</si>
  <si>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</si>
  <si>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</si>
  <si>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</si>
  <si>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</si>
  <si>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</si>
  <si>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</si>
  <si>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</si>
  <si>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</si>
  <si>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</si>
  <si>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</si>
  <si>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</si>
  <si>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</si>
  <si>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</si>
  <si>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</si>
  <si>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</si>
  <si>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</si>
  <si>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</si>
  <si>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</si>
  <si>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</si>
  <si>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</si>
  <si>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</si>
  <si>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</si>
  <si>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</si>
  <si>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</si>
  <si>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</si>
  <si>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</si>
  <si>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</si>
  <si>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</si>
  <si>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</si>
  <si>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</si>
  <si>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</si>
  <si>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</si>
  <si>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</si>
  <si>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</si>
  <si>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</si>
  <si>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</si>
  <si>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</si>
  <si>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</si>
  <si>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</si>
  <si>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</si>
  <si>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</si>
  <si>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</si>
  <si>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</si>
  <si>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</si>
  <si>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</si>
  <si>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</si>
  <si>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</si>
  <si>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</si>
  <si>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</si>
  <si>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</si>
  <si>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</si>
  <si>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</si>
  <si>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</si>
  <si>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</si>
  <si>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</si>
  <si>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</si>
  <si>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</si>
  <si>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</si>
  <si>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</si>
  <si>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</si>
  <si>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</si>
  <si>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</si>
  <si>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</si>
  <si>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</si>
  <si>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</si>
  <si>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</si>
  <si>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</si>
  <si>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</si>
  <si>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</si>
  <si>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</si>
  <si>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</si>
  <si>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</si>
  <si>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</si>
  <si>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</si>
  <si>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</si>
  <si>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</si>
  <si>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</si>
  <si>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</si>
  <si>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</si>
  <si>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</si>
  <si>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</si>
  <si>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</si>
  <si>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</si>
  <si>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</si>
  <si>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</si>
  <si>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</si>
  <si>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</si>
  <si>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</si>
  <si>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</si>
  <si>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</si>
  <si>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</si>
  <si>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</si>
  <si>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</si>
  <si>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</si>
  <si>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</si>
  <si>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</si>
  <si>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</si>
  <si>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</si>
  <si>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</si>
  <si>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</si>
  <si>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</si>
  <si>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</si>
  <si>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</si>
  <si>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</si>
  <si>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</si>
  <si>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</si>
  <si>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</si>
  <si>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</si>
  <si>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</si>
  <si>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</si>
  <si>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</si>
  <si>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</si>
  <si>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</si>
  <si>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</si>
  <si>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</si>
  <si>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</si>
  <si>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</si>
  <si>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</si>
  <si>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</si>
  <si>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</si>
  <si>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</si>
  <si>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</si>
  <si>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</si>
  <si>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</si>
  <si>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</si>
  <si>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</si>
  <si>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</si>
  <si>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</si>
  <si>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</si>
  <si>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</si>
  <si>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</si>
  <si>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</si>
  <si>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</si>
  <si>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</si>
  <si>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</si>
  <si>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</si>
  <si>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</si>
  <si>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</si>
  <si>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</si>
  <si>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</si>
  <si>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</si>
  <si>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</si>
  <si>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</si>
  <si>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</si>
  <si>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</si>
  <si>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</si>
  <si>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</si>
  <si>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</si>
  <si>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</si>
  <si>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</si>
  <si>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</si>
  <si>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</si>
  <si>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</si>
  <si>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</si>
  <si>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</si>
  <si>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</si>
  <si>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</si>
  <si>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</si>
  <si>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</si>
  <si>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</si>
  <si>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</si>
  <si>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</si>
  <si>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</si>
  <si>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</si>
  <si>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</si>
  <si>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</si>
  <si>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</si>
  <si>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</si>
  <si>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</si>
  <si>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</si>
  <si>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</si>
  <si>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</si>
  <si>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</si>
  <si>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</si>
  <si>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</si>
  <si>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</si>
  <si>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</si>
  <si>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</si>
  <si>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</si>
  <si>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</si>
  <si>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</si>
  <si>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</si>
  <si>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</si>
  <si>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</si>
  <si>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</si>
  <si>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</si>
  <si>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</si>
  <si>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</si>
  <si>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</si>
  <si>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</si>
  <si>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</si>
  <si>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</si>
  <si>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</si>
  <si>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</si>
  <si>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</si>
  <si>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</si>
  <si>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</si>
  <si>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</si>
  <si>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</si>
  <si>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</si>
  <si>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</si>
  <si>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</si>
  <si>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</si>
  <si>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</si>
  <si>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</si>
  <si>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</si>
  <si>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</si>
  <si>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</si>
  <si>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</si>
  <si>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</si>
  <si>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</si>
  <si>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</si>
  <si>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</si>
  <si>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</si>
  <si>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</si>
  <si>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</si>
  <si>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</si>
  <si>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</si>
  <si>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</si>
  <si>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</si>
  <si>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</si>
  <si>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</si>
  <si>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</si>
  <si>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</si>
  <si>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</si>
  <si>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</si>
  <si>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</si>
  <si>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</si>
  <si>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</si>
  <si>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</si>
  <si>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</si>
  <si>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</si>
  <si>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</si>
  <si>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</si>
  <si>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</si>
  <si>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</si>
  <si>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</si>
  <si>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</si>
  <si>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</si>
  <si>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</si>
  <si>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</si>
  <si>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</si>
  <si>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</si>
  <si>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</si>
  <si>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</si>
  <si>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</si>
  <si>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</si>
  <si>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</si>
  <si>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</si>
  <si>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</si>
  <si>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</si>
  <si>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</si>
  <si>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</si>
  <si>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</si>
  <si>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</si>
  <si>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</si>
  <si>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</si>
  <si>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</si>
  <si>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</si>
  <si>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</si>
  <si>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</si>
  <si>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</si>
  <si>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</si>
  <si>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</si>
  <si>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</si>
  <si>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</si>
  <si>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</si>
  <si>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</si>
  <si>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</si>
  <si>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</si>
  <si>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</si>
  <si>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</si>
  <si>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</si>
  <si>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</si>
  <si>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</si>
  <si>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</si>
  <si>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</si>
  <si>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</si>
  <si>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</si>
  <si>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</si>
  <si>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</si>
  <si>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</si>
  <si>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</si>
  <si>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</si>
  <si>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</si>
  <si>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</si>
  <si>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</si>
  <si>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</si>
  <si>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</si>
  <si>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</si>
  <si>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</si>
  <si>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</si>
  <si>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</si>
  <si>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</si>
  <si>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</si>
  <si>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</si>
  <si>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</si>
  <si>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</si>
  <si>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</si>
  <si>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</si>
  <si>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</si>
  <si>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</si>
  <si>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</si>
  <si>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</si>
  <si>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</si>
  <si>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</si>
  <si>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</si>
  <si>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</si>
  <si>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</si>
  <si>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</si>
  <si>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</si>
  <si>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</si>
  <si>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</si>
  <si>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</si>
  <si>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</si>
  <si>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</si>
  <si>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</si>
  <si>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</si>
  <si>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</si>
  <si>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</si>
  <si>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</si>
  <si>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</si>
  <si>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</si>
  <si>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</si>
  <si>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</si>
  <si>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</si>
  <si>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</si>
  <si>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</si>
  <si>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</si>
  <si>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</si>
  <si>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</si>
  <si>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</si>
  <si>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</si>
  <si>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</si>
  <si>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</si>
  <si>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</si>
  <si>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</si>
  <si>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</si>
  <si>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</si>
  <si>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</si>
  <si>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</si>
  <si>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</si>
  <si>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</si>
  <si>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</si>
  <si>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</si>
  <si>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</si>
  <si>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</si>
  <si>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</si>
  <si>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</si>
  <si>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</si>
  <si>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</si>
  <si>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</si>
  <si>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</si>
  <si>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</si>
  <si>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</si>
  <si>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</si>
  <si>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</si>
  <si>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</si>
  <si>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</si>
  <si>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</si>
  <si>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</si>
  <si>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</si>
  <si>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</si>
  <si>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</si>
  <si>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</si>
  <si>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</si>
  <si>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</si>
  <si>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</si>
  <si>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</si>
  <si>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</si>
  <si>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</si>
  <si>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</si>
  <si>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</si>
  <si>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</si>
  <si>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</si>
  <si>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</si>
  <si>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</si>
  <si>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</si>
  <si>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</si>
  <si>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</si>
  <si>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</si>
  <si>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</si>
  <si>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</si>
  <si>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</si>
  <si>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</si>
  <si>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</si>
  <si>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</si>
  <si>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</si>
  <si>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</si>
  <si>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</si>
  <si>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</si>
  <si>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</si>
  <si>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</si>
  <si>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</si>
  <si>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</si>
  <si>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</si>
  <si>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</si>
  <si>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</si>
  <si>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</si>
  <si>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</si>
  <si>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</si>
  <si>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</si>
  <si>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</si>
  <si>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</si>
  <si>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</si>
  <si>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</si>
  <si>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</si>
  <si>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</si>
  <si>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</si>
  <si>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</si>
  <si>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</si>
  <si>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</si>
  <si>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</si>
  <si>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</si>
  <si>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</si>
  <si>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</si>
  <si>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</si>
  <si>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</si>
  <si>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</si>
  <si>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</si>
  <si>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</si>
  <si>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</si>
  <si>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</si>
  <si>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</si>
  <si>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</si>
  <si>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</si>
  <si>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</si>
  <si>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</si>
  <si>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</si>
  <si>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</si>
  <si>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</si>
  <si>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</si>
  <si>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</si>
  <si>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</si>
  <si>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</si>
  <si>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</si>
  <si>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</si>
  <si>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</si>
  <si>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</si>
  <si>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</si>
  <si>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</si>
  <si>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</si>
  <si>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</si>
  <si>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</si>
  <si>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</si>
  <si>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</si>
  <si>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</si>
  <si>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</si>
  <si>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</si>
  <si>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</si>
  <si>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</si>
  <si>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</si>
  <si>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</si>
  <si>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</si>
  <si>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</si>
  <si>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</si>
  <si>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</si>
  <si>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</si>
  <si>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</si>
  <si>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</si>
  <si>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</si>
  <si>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</si>
  <si>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</si>
  <si>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</si>
  <si>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</si>
  <si>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</si>
  <si>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</si>
  <si>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</si>
  <si>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</si>
  <si>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</si>
  <si>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</si>
  <si>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</si>
  <si>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</si>
  <si>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</si>
  <si>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</si>
  <si>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</si>
  <si>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</si>
  <si>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</si>
  <si>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</si>
  <si>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</si>
  <si>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</si>
  <si>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</si>
  <si>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</si>
  <si>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</si>
  <si>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</si>
  <si>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</si>
  <si>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</si>
  <si>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</si>
  <si>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</si>
  <si>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</si>
  <si>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</si>
  <si>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</si>
  <si>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</si>
  <si>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</si>
  <si>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</si>
  <si>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</si>
  <si>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</si>
  <si>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</si>
  <si>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</si>
  <si>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</si>
  <si>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</si>
  <si>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</si>
  <si>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</si>
  <si>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</si>
  <si>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</si>
  <si>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</si>
  <si>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</si>
  <si>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</si>
  <si>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</si>
  <si>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</si>
  <si>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</si>
  <si>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</si>
  <si>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</si>
  <si>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</si>
  <si>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</si>
  <si>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</si>
  <si>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</si>
  <si>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</si>
  <si>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</si>
  <si>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</si>
  <si>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</si>
  <si>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</si>
  <si>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</si>
  <si>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</si>
  <si>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</si>
  <si>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</si>
  <si>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</si>
  <si>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</si>
  <si>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</si>
  <si>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</si>
  <si>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</si>
  <si>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</si>
  <si>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</si>
  <si>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</si>
  <si>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</si>
  <si>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</si>
  <si>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</si>
  <si>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</si>
  <si>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</si>
  <si>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</si>
  <si>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</si>
  <si>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</si>
  <si>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</si>
  <si>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</si>
  <si>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</si>
  <si>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</si>
  <si>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</si>
  <si>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</si>
  <si>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</si>
  <si>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</si>
  <si>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</si>
  <si>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</si>
  <si>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</si>
  <si>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</si>
  <si>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</si>
  <si>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</si>
  <si>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</si>
  <si>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</si>
  <si>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</si>
  <si>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</si>
  <si>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</si>
  <si>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</si>
  <si>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</si>
  <si>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</si>
  <si>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</si>
  <si>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</si>
  <si>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</si>
  <si>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</si>
  <si>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</si>
  <si>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</si>
  <si>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</si>
  <si>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</si>
  <si>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</si>
  <si>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</si>
  <si>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</si>
  <si>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</si>
  <si>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</si>
  <si>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</si>
  <si>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</si>
  <si>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</si>
  <si>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</si>
  <si>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</si>
  <si>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</si>
  <si>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</si>
  <si>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</si>
  <si>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</si>
  <si>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</si>
  <si>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</si>
  <si>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</si>
  <si>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</si>
  <si>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</si>
  <si>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</si>
  <si>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</si>
  <si>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</si>
  <si>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</si>
  <si>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</si>
  <si>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</si>
  <si>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</si>
  <si>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</si>
  <si>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</si>
  <si>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</si>
  <si>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</si>
  <si>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</si>
  <si>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</si>
  <si>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</si>
  <si>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</si>
  <si>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</si>
  <si>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</si>
  <si>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</si>
  <si>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</si>
  <si>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</si>
  <si>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</si>
  <si>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</si>
  <si>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</si>
  <si>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</si>
  <si>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</si>
  <si>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</si>
  <si>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</si>
  <si>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</si>
  <si>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</si>
  <si>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</si>
  <si>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</si>
  <si>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</si>
  <si>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</si>
  <si>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</si>
  <si>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</si>
  <si>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</si>
  <si>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</si>
  <si>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</si>
  <si>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</si>
  <si>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</si>
  <si>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</si>
  <si>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</si>
  <si>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</si>
  <si>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</si>
  <si>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</si>
  <si>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</si>
  <si>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</si>
  <si>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</si>
  <si>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</si>
  <si>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</si>
  <si>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</si>
  <si>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</si>
  <si>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</si>
  <si>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</si>
  <si>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</si>
  <si>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</si>
  <si>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</si>
  <si>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</si>
  <si>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</si>
  <si>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</si>
  <si>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</si>
  <si>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</si>
  <si>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</si>
  <si>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</si>
  <si>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</si>
  <si>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</si>
  <si>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</si>
  <si>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</si>
  <si>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</si>
  <si>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</si>
  <si>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</si>
  <si>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</si>
  <si>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</si>
  <si>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</si>
  <si>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</si>
  <si>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</si>
  <si>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</si>
  <si>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</si>
  <si>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</si>
  <si>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</si>
  <si>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</si>
  <si>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</si>
  <si>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</si>
  <si>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</si>
  <si>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</si>
  <si>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</si>
  <si>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</si>
  <si>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</si>
  <si>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</si>
  <si>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</si>
  <si>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</si>
  <si>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</si>
  <si>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</si>
  <si>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</si>
  <si>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</si>
  <si>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</si>
  <si>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</si>
  <si>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</si>
  <si>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</si>
  <si>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</si>
  <si>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</si>
  <si>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</si>
  <si>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</si>
  <si>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</si>
  <si>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</si>
  <si>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</si>
  <si>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</si>
  <si>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</si>
  <si>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</si>
  <si>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</si>
  <si>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</si>
  <si>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</si>
  <si>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</si>
  <si>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</si>
  <si>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</si>
  <si>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</si>
  <si>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</si>
  <si>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</si>
  <si>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</si>
  <si>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</si>
  <si>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</si>
  <si>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</si>
  <si>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</si>
  <si>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</si>
  <si>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</si>
  <si>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</si>
  <si>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</si>
  <si>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</si>
  <si>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</si>
  <si>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</si>
  <si>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</si>
  <si>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</si>
  <si>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</si>
  <si>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</si>
  <si>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</si>
  <si>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</si>
  <si>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</si>
  <si>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</si>
  <si>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</si>
  <si>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</si>
  <si>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</si>
  <si>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</si>
  <si>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</si>
  <si>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</si>
  <si>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</si>
  <si>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</si>
  <si>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</si>
  <si>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</si>
  <si>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</si>
  <si>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</si>
  <si>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</si>
  <si>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</si>
  <si>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</si>
  <si>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</si>
  <si>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</si>
  <si>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</si>
  <si>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</si>
  <si>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</si>
  <si>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</si>
  <si>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</si>
  <si>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</si>
  <si>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</si>
  <si>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</si>
  <si>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</si>
  <si>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</si>
  <si>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</si>
  <si>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</si>
  <si>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</si>
  <si>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</si>
  <si>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</si>
  <si>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</si>
  <si>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</si>
  <si>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</si>
  <si>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</si>
  <si>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</si>
  <si>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</si>
  <si>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</si>
  <si>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</si>
  <si>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</si>
  <si>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</si>
  <si>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</si>
  <si>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</si>
  <si>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</si>
  <si>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</si>
  <si>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</si>
  <si>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</si>
  <si>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</si>
  <si>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</si>
  <si>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</si>
  <si>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</si>
  <si>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</si>
  <si>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</si>
  <si>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</si>
  <si>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</si>
  <si>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</si>
  <si>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</si>
  <si>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</si>
  <si>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</si>
  <si>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</si>
  <si>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</si>
  <si>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</si>
  <si>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</si>
  <si>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</si>
  <si>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</si>
  <si>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</si>
  <si>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</si>
  <si>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</si>
  <si>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</si>
  <si>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</si>
  <si>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</si>
  <si>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</si>
  <si>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</si>
  <si>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</si>
  <si>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</si>
  <si>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</si>
  <si>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</si>
  <si>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</si>
  <si>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</si>
  <si>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</si>
  <si>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</si>
  <si>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</si>
  <si>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</si>
  <si>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</si>
  <si>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</si>
  <si>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</si>
  <si>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</si>
  <si>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</si>
  <si>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</si>
  <si>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</si>
  <si>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</si>
  <si>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</si>
  <si>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</si>
  <si>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</si>
  <si>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</si>
  <si>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</si>
  <si>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</si>
  <si>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</si>
  <si>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</si>
  <si>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</si>
  <si>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</si>
  <si>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</si>
  <si>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</si>
  <si>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</si>
  <si>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</si>
  <si>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</si>
  <si>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</si>
  <si>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</si>
  <si>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</si>
  <si>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</si>
  <si>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</si>
  <si>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</si>
  <si>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</si>
  <si>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</si>
  <si>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</si>
  <si>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</si>
  <si>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</si>
  <si>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</si>
  <si>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</si>
  <si>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</si>
  <si>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</si>
  <si>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</si>
  <si>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</si>
  <si>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</si>
  <si>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</si>
  <si>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</si>
  <si>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</si>
  <si>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</si>
  <si>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</si>
  <si>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</si>
  <si>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</si>
  <si>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</si>
  <si>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</si>
  <si>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</si>
  <si>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</si>
  <si>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</si>
  <si>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</si>
  <si>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</si>
  <si>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</si>
  <si>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</si>
  <si>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</si>
  <si>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</si>
  <si>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</si>
  <si>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</si>
  <si>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</si>
  <si>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</si>
  <si>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</si>
  <si>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</si>
  <si>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</si>
  <si>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</si>
  <si>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</si>
  <si>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</si>
  <si>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</si>
  <si>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</si>
  <si>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</si>
  <si>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</si>
  <si>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</si>
  <si>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</si>
  <si>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</si>
  <si>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</si>
  <si>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</si>
  <si>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</si>
  <si>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</si>
  <si>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</si>
  <si>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</si>
  <si>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</si>
  <si>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</si>
  <si>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</si>
  <si>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</si>
  <si>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</si>
  <si>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</si>
  <si>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</si>
  <si>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</si>
  <si>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</si>
  <si>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</si>
  <si>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</si>
  <si>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</si>
  <si>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</si>
  <si>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</si>
  <si>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</si>
  <si>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</si>
  <si>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</si>
  <si>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</si>
  <si>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</si>
  <si>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</si>
  <si>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</si>
  <si>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</si>
  <si>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</si>
  <si>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</si>
  <si>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</si>
  <si>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</si>
  <si>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</si>
  <si>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</si>
  <si>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</si>
  <si>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</si>
  <si>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</si>
  <si>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</si>
  <si>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</si>
  <si>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</si>
  <si>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</si>
  <si>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</si>
  <si>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</si>
  <si>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</si>
  <si>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</si>
  <si>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</si>
  <si>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</si>
  <si>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</si>
  <si>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</si>
  <si>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</si>
  <si>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</si>
  <si>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</si>
  <si>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</si>
  <si>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</si>
  <si>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</si>
  <si>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</si>
  <si>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</si>
  <si>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</si>
  <si>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</si>
  <si>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</si>
  <si>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</si>
  <si>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</si>
  <si>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</si>
  <si>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</si>
  <si>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</si>
  <si>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</si>
  <si>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</si>
  <si>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</si>
  <si>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</si>
  <si>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</si>
  <si>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</si>
  <si>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</si>
  <si>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</si>
  <si>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</si>
  <si>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</si>
  <si>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</si>
  <si>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</si>
  <si>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</si>
  <si>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</si>
  <si>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</si>
  <si>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</si>
  <si>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</si>
  <si>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</si>
  <si>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</si>
  <si>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</si>
  <si>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</si>
  <si>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</si>
  <si>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</si>
  <si>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</si>
  <si>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</si>
  <si>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</si>
  <si>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</si>
  <si>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</si>
  <si>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</si>
  <si>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</si>
  <si>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</si>
  <si>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</si>
  <si>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</si>
  <si>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</si>
  <si>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</si>
  <si>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</si>
  <si>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</si>
  <si>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</si>
  <si>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</si>
  <si>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</si>
  <si>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</si>
  <si>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</si>
  <si>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</si>
  <si>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</si>
  <si>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</si>
  <si>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</si>
  <si>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</si>
  <si>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</si>
  <si>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</si>
  <si>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</si>
  <si>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</si>
  <si>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</si>
  <si>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</si>
  <si>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</si>
  <si>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</si>
  <si>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</si>
  <si>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</si>
  <si>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</si>
  <si>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</si>
  <si>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</si>
  <si>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</si>
  <si>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</si>
  <si>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</si>
  <si>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</si>
  <si>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</si>
  <si>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</si>
  <si>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</si>
  <si>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</si>
  <si>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</si>
  <si>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</si>
  <si>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</si>
  <si>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</si>
  <si>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</si>
  <si>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</si>
  <si>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</si>
  <si>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</si>
  <si>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</si>
  <si>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</si>
  <si>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</si>
  <si>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</si>
  <si>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</si>
  <si>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</si>
  <si>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</si>
  <si>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</si>
  <si>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</si>
  <si>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</si>
  <si>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</si>
  <si>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</si>
  <si>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</si>
  <si>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</si>
  <si>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</si>
  <si>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</si>
  <si>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</si>
  <si>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</si>
  <si>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</si>
  <si>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</si>
  <si>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</si>
  <si>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</si>
  <si>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</si>
  <si>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</si>
  <si>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</si>
  <si>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</si>
  <si>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</si>
  <si>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</si>
  <si>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</si>
  <si>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</si>
  <si>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</si>
  <si>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</si>
  <si>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</si>
  <si>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</si>
  <si>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</si>
  <si>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</si>
  <si>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</si>
  <si>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</si>
  <si>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</si>
  <si>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</si>
  <si>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</si>
  <si>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</si>
  <si>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</si>
  <si>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</si>
  <si>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</si>
  <si>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</si>
  <si>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</si>
  <si>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</si>
  <si>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</si>
  <si>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</si>
  <si>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</si>
  <si>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</si>
  <si>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</si>
  <si>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</si>
  <si>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</si>
  <si>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</si>
  <si>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</si>
  <si>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</si>
  <si>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</si>
  <si>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</si>
  <si>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</si>
  <si>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</si>
  <si>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</si>
  <si>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</si>
  <si>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</si>
  <si>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</si>
  <si>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</si>
  <si>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</si>
  <si>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</si>
  <si>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</si>
  <si>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</si>
  <si>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</si>
  <si>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</si>
  <si>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</si>
  <si>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</si>
  <si>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</si>
  <si>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</si>
  <si>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</si>
  <si>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</si>
  <si>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</si>
  <si>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</si>
  <si>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</si>
  <si>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</si>
  <si>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</si>
  <si>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</si>
  <si>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</si>
  <si>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</si>
  <si>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</si>
  <si>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</si>
  <si>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</si>
  <si>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</si>
  <si>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</si>
  <si>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</si>
  <si>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</si>
  <si>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</si>
  <si>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</si>
  <si>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</si>
  <si>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</si>
  <si>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</si>
  <si>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</si>
  <si>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</si>
  <si>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</si>
  <si>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</si>
  <si>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</si>
  <si>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</si>
  <si>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</si>
  <si>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</si>
  <si>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</si>
  <si>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</si>
  <si>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</si>
  <si>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</si>
  <si>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</si>
  <si>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</si>
  <si>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</si>
  <si>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</si>
  <si>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</si>
  <si>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</si>
  <si>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</si>
  <si>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</si>
  <si>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</si>
  <si>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</si>
  <si>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</si>
  <si>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</si>
  <si>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</si>
  <si>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</si>
  <si>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</si>
  <si>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</si>
  <si>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</si>
  <si>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</si>
  <si>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</si>
  <si>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</si>
  <si>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</si>
  <si>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</si>
  <si>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</si>
  <si>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</si>
  <si>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</si>
  <si>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</si>
  <si>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</si>
  <si>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</si>
  <si>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</si>
  <si>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</si>
  <si>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</si>
  <si>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</si>
  <si>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</si>
  <si>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</si>
  <si>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</si>
  <si>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</si>
  <si>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</si>
  <si>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</si>
  <si>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</si>
  <si>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</si>
  <si>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</si>
  <si>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</si>
  <si>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</si>
  <si>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</si>
  <si>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</si>
  <si>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</si>
  <si>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</si>
  <si>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</si>
  <si>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</si>
  <si>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</si>
  <si>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</si>
  <si>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</si>
  <si>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</si>
  <si>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</si>
  <si>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</si>
  <si>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</si>
  <si>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</si>
  <si>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</si>
  <si>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</si>
  <si>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</si>
  <si>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</si>
  <si>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</si>
  <si>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</si>
  <si>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</si>
  <si>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</si>
  <si>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</si>
  <si>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</si>
  <si>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</si>
  <si>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</si>
  <si>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</si>
  <si>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</si>
  <si>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</si>
  <si>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</si>
  <si>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</si>
  <si>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</si>
  <si>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</si>
  <si>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</si>
  <si>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</si>
  <si>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</si>
  <si>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</si>
  <si>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</si>
  <si>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</si>
  <si>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</si>
  <si>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</si>
  <si>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</si>
  <si>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</si>
  <si>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</si>
  <si>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</si>
  <si>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</si>
  <si>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</si>
  <si>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</si>
  <si>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</si>
  <si>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</si>
  <si>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</si>
  <si>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</si>
  <si>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</si>
  <si>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</si>
  <si>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</si>
  <si>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</si>
  <si>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</si>
  <si>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</si>
  <si>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</si>
  <si>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</si>
  <si>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</si>
  <si>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</si>
  <si>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</si>
  <si>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</si>
  <si>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</si>
  <si>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</si>
  <si>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</si>
  <si>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</si>
  <si>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</si>
  <si>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</si>
  <si>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</si>
  <si>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</si>
  <si>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</si>
  <si>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</si>
  <si>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</si>
  <si>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</si>
  <si>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</si>
  <si>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</si>
  <si>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</si>
  <si>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</si>
  <si>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</si>
  <si>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</si>
  <si>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</si>
  <si>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</si>
  <si>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</si>
  <si>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</si>
  <si>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</si>
  <si>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</si>
  <si>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</si>
  <si>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</si>
  <si>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</si>
  <si>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</si>
  <si>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</si>
  <si>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</si>
  <si>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</si>
  <si>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</si>
  <si>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</si>
  <si>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</si>
  <si>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</si>
  <si>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</si>
  <si>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</si>
  <si>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</si>
  <si>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</si>
  <si>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</si>
  <si>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</si>
  <si>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</si>
  <si>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</si>
  <si>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</si>
  <si>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</si>
  <si>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</si>
  <si>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</si>
  <si>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</si>
  <si>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</si>
  <si>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</si>
  <si>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</si>
  <si>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</si>
  <si>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</si>
  <si>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</si>
  <si>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</si>
  <si>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</si>
  <si>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</si>
  <si>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</si>
  <si>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</si>
  <si>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</si>
  <si>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</si>
  <si>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</si>
  <si>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</si>
  <si>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</si>
  <si>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</si>
  <si>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</si>
  <si>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</si>
  <si>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</si>
  <si>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</si>
  <si>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</si>
  <si>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</si>
  <si>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</si>
  <si>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</si>
  <si>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</si>
  <si>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</si>
  <si>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</si>
  <si>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</si>
  <si>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</si>
  <si>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</si>
  <si>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</si>
  <si>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</si>
  <si>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</si>
  <si>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</si>
  <si>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</si>
  <si>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</si>
  <si>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</si>
  <si>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</si>
  <si>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</si>
  <si>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</si>
  <si>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</si>
  <si>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</si>
  <si>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</si>
  <si>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</si>
  <si>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</si>
  <si>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</si>
  <si>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</si>
  <si>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</si>
  <si>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</si>
  <si>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</si>
  <si>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</si>
  <si>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</si>
  <si>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</si>
  <si>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</si>
  <si>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</si>
  <si>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</si>
  <si>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</si>
  <si>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</si>
  <si>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</si>
  <si>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</si>
  <si>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</si>
  <si>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</si>
  <si>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</si>
  <si>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</si>
  <si>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</si>
  <si>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</si>
  <si>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</si>
  <si>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</si>
  <si>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</si>
  <si>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</si>
  <si>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</si>
  <si>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</si>
  <si>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</si>
  <si>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</si>
  <si>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</si>
  <si>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</si>
  <si>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</si>
  <si>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</si>
  <si>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</si>
  <si>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</si>
  <si>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</si>
  <si>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</si>
  <si>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</si>
  <si>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</si>
  <si>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</si>
  <si>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</si>
  <si>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</si>
  <si>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</si>
  <si>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</si>
  <si>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</si>
  <si>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</si>
  <si>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</si>
  <si>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</si>
  <si>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</si>
  <si>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</si>
  <si>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</si>
  <si>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</si>
  <si>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</si>
  <si>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</si>
  <si>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</si>
  <si>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</si>
  <si>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</si>
  <si>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</si>
  <si>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</si>
  <si>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</si>
  <si>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</si>
  <si>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</si>
  <si>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</si>
  <si>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</si>
  <si>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</si>
  <si>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</si>
  <si>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</si>
  <si>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</si>
  <si>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</si>
  <si>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</si>
  <si>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</si>
  <si>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</si>
  <si>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</si>
  <si>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</si>
  <si>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</si>
  <si>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</si>
  <si>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</si>
  <si>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</si>
  <si>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</si>
  <si>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</si>
  <si>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</si>
  <si>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</si>
  <si>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</si>
  <si>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</si>
  <si>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</si>
  <si>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</si>
  <si>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</si>
  <si>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</si>
  <si>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</si>
  <si>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</si>
  <si>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</si>
  <si>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</si>
  <si>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</si>
  <si>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</si>
  <si>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</si>
  <si>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</si>
  <si>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</si>
  <si>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</si>
  <si>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</si>
  <si>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</si>
  <si>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</si>
  <si>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</si>
  <si>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</si>
  <si>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</si>
  <si>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</si>
  <si>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</si>
  <si>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</si>
  <si>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</si>
  <si>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</si>
  <si>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</si>
  <si>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</si>
  <si>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</si>
  <si>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</si>
  <si>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</si>
  <si>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</si>
  <si>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</si>
  <si>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</si>
  <si>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</si>
  <si>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</si>
  <si>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</si>
  <si>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</si>
  <si>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</si>
  <si>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</si>
  <si>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</si>
  <si>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</si>
  <si>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</si>
  <si>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</si>
  <si>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</si>
  <si>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</si>
  <si>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</si>
  <si>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</si>
  <si>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</si>
  <si>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</si>
  <si>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</si>
  <si>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</si>
  <si>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</si>
  <si>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</si>
  <si>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</si>
  <si>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</si>
  <si>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</si>
  <si>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</si>
  <si>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</si>
  <si>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</si>
  <si>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</si>
  <si>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</si>
  <si>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</si>
  <si>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</si>
  <si>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</si>
  <si>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</si>
  <si>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</si>
  <si>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</si>
  <si>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</si>
  <si>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</si>
  <si>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</si>
  <si>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</si>
  <si>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</si>
  <si>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</si>
  <si>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</si>
  <si>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</si>
  <si>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</si>
  <si>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</si>
  <si>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</si>
  <si>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</si>
  <si>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</si>
  <si>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</si>
  <si>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</si>
  <si>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</si>
  <si>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</si>
  <si>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</si>
  <si>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</si>
  <si>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</si>
  <si>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</si>
  <si>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</si>
  <si>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</si>
  <si>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</si>
  <si>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</si>
  <si>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</si>
  <si>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</si>
  <si>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</si>
  <si>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</si>
  <si>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</si>
  <si>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</si>
  <si>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</si>
  <si>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</si>
  <si>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</si>
  <si>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</si>
  <si>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</si>
  <si>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</si>
  <si>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</si>
  <si>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</si>
  <si>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</si>
  <si>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</si>
  <si>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</si>
  <si>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</si>
  <si>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</si>
  <si>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</si>
  <si>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</si>
  <si>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</si>
  <si>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</si>
  <si>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</si>
  <si>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</si>
  <si>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</si>
  <si>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</si>
  <si>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</si>
  <si>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</si>
  <si>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</si>
  <si>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</si>
  <si>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</si>
  <si>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</si>
  <si>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</si>
  <si>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</si>
  <si>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</si>
  <si>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</si>
  <si>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</si>
  <si>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</si>
  <si>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</si>
  <si>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</si>
  <si>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</si>
  <si>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</si>
  <si>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</si>
  <si>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</si>
  <si>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</si>
  <si>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</si>
  <si>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</si>
  <si>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</si>
  <si>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</si>
  <si>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</si>
  <si>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</si>
  <si>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</si>
  <si>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</si>
  <si>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</si>
  <si>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</si>
  <si>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</si>
  <si>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</si>
  <si>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</si>
  <si>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</si>
  <si>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</si>
  <si>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</si>
  <si>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</si>
  <si>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</si>
  <si>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</si>
  <si>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</si>
  <si>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</si>
  <si>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</si>
  <si>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</si>
  <si>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</si>
  <si>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</si>
  <si>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</si>
  <si>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</si>
  <si>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</si>
  <si>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</si>
  <si>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</si>
  <si>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</si>
  <si>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</si>
  <si>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</si>
  <si>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</si>
  <si>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</si>
  <si>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</si>
  <si>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</si>
  <si>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</si>
  <si>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</si>
  <si>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</si>
  <si>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</si>
  <si>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</si>
  <si>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</si>
  <si>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</si>
  <si>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</si>
  <si>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</si>
  <si>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</si>
  <si>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</si>
  <si>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</si>
  <si>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</si>
  <si>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</si>
  <si>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</si>
  <si>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</si>
  <si>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</si>
  <si>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</si>
  <si>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</si>
  <si>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</si>
  <si>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</si>
  <si>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</si>
  <si>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</si>
  <si>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</si>
  <si>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</si>
  <si>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</si>
  <si>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</si>
  <si>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</si>
  <si>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</si>
  <si>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</si>
  <si>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</si>
  <si>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</si>
  <si>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</si>
  <si>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</si>
  <si>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</si>
  <si>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</si>
  <si>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</si>
  <si>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</si>
  <si>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</si>
  <si>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</si>
  <si>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</si>
  <si>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</si>
  <si>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</si>
  <si>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</si>
  <si>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</si>
  <si>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</si>
  <si>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</si>
  <si>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</si>
  <si>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</si>
  <si>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</si>
  <si>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</si>
  <si>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</si>
  <si>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</si>
  <si>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</si>
  <si>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</si>
  <si>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</si>
  <si>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</si>
  <si>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</si>
  <si>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</si>
  <si>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</si>
  <si>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</si>
  <si>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</si>
  <si>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</si>
  <si>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</si>
  <si>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</si>
  <si>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</si>
  <si>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</si>
  <si>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</si>
  <si>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</si>
  <si>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</si>
  <si>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</si>
  <si>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</si>
  <si>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</si>
  <si>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</si>
  <si>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</si>
  <si>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</si>
  <si>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</si>
  <si>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</si>
  <si>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</si>
  <si>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</si>
  <si>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</si>
  <si>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</si>
  <si>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</si>
  <si>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</si>
  <si>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</si>
  <si>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</si>
  <si>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</si>
  <si>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</si>
  <si>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</si>
  <si>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</si>
  <si>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</si>
  <si>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</si>
  <si>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</si>
  <si>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</si>
  <si>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</si>
  <si>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</si>
  <si>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</si>
  <si>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</si>
  <si>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</si>
  <si>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</si>
  <si>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</si>
  <si>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</si>
  <si>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</si>
  <si>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</si>
  <si>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</si>
  <si>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</si>
  <si>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</si>
  <si>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</si>
  <si>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</si>
  <si>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</si>
  <si>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</si>
  <si>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</si>
  <si>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</si>
  <si>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</si>
  <si>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</si>
  <si>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</si>
  <si>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</si>
  <si>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</si>
  <si>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</si>
  <si>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</si>
  <si>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</si>
  <si>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</si>
  <si>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</si>
  <si>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</si>
  <si>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</si>
  <si>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</si>
  <si>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</si>
  <si>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</si>
  <si>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</si>
  <si>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</si>
  <si>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</si>
  <si>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</si>
  <si>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</si>
  <si>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</si>
  <si>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</si>
  <si>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</si>
  <si>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</si>
  <si>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</si>
  <si>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</si>
  <si>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</si>
  <si>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</si>
  <si>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</si>
  <si>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</si>
  <si>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</si>
  <si>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</si>
  <si>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</si>
  <si>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</si>
  <si>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</si>
  <si>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</si>
  <si>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</si>
  <si>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</si>
  <si>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</si>
  <si>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</si>
  <si>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</si>
  <si>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</si>
  <si>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</si>
  <si>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</si>
  <si>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</si>
  <si>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</si>
  <si>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</si>
  <si>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</si>
  <si>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</si>
  <si>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</si>
  <si>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</si>
  <si>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</si>
  <si>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</si>
  <si>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</si>
  <si>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</si>
  <si>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</si>
  <si>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</si>
  <si>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</si>
  <si>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</si>
  <si>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</si>
  <si>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</si>
  <si>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</si>
  <si>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</si>
  <si>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</si>
  <si>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</si>
  <si>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</si>
  <si>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</si>
  <si>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</si>
  <si>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</si>
  <si>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</si>
  <si>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</si>
  <si>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</si>
  <si>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</si>
  <si>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</si>
  <si>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</si>
  <si>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</si>
  <si>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</si>
  <si>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</si>
  <si>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</si>
  <si>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</si>
  <si>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</si>
  <si>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</si>
  <si>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</si>
  <si>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</si>
  <si>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</si>
  <si>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</si>
  <si>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</si>
  <si>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</si>
  <si>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</si>
  <si>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</si>
  <si>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</si>
  <si>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</si>
  <si>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</si>
  <si>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</si>
  <si>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</si>
  <si>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</si>
  <si>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</si>
  <si>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</si>
  <si>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</si>
  <si>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</si>
  <si>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</si>
  <si>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</si>
  <si>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</si>
  <si>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</si>
  <si>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</si>
  <si>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</si>
  <si>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</si>
  <si>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</si>
  <si>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</si>
  <si>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</si>
  <si>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</si>
  <si>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</si>
  <si>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</si>
  <si>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</si>
  <si>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</si>
  <si>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</si>
  <si>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</si>
  <si>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</si>
  <si>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</si>
  <si>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</si>
  <si>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</si>
  <si>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</si>
  <si>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</si>
  <si>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</si>
  <si>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</si>
  <si>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</si>
  <si>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</si>
  <si>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</si>
  <si>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</si>
  <si>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</si>
  <si>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</si>
  <si>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</si>
  <si>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</si>
  <si>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</si>
  <si>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</si>
  <si>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</si>
  <si>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</si>
  <si>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</si>
  <si>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</si>
  <si>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</si>
  <si>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</si>
  <si>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</si>
  <si>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</si>
  <si>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</si>
  <si>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</si>
  <si>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</si>
  <si>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</si>
  <si>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</si>
  <si>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</si>
  <si>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</si>
  <si>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</si>
  <si>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</si>
  <si>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</si>
  <si>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</si>
  <si>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</si>
  <si>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</si>
  <si>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</si>
  <si>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</si>
  <si>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</si>
  <si>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</si>
  <si>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</si>
  <si>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</si>
  <si>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</si>
  <si>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</si>
  <si>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</si>
  <si>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</si>
  <si>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</si>
  <si>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</si>
  <si>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</si>
  <si>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</si>
  <si>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</si>
  <si>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</si>
  <si>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</si>
  <si>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</si>
  <si>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</si>
  <si>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</si>
  <si>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</si>
  <si>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</si>
  <si>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</si>
  <si>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</si>
  <si>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</si>
  <si>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</si>
  <si>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</si>
  <si>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</si>
  <si>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</si>
  <si>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</si>
  <si>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</si>
  <si>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</si>
  <si>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</si>
  <si>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</si>
  <si>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</si>
  <si>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</si>
  <si>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</si>
  <si>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</si>
  <si>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</si>
  <si>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</si>
  <si>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</si>
  <si>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</si>
  <si>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</si>
  <si>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</si>
  <si>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</si>
  <si>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</si>
  <si>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</si>
  <si>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</si>
  <si>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</si>
  <si>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</si>
  <si>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</si>
  <si>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</si>
  <si>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</si>
  <si>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</si>
  <si>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</si>
  <si>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</si>
  <si>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</si>
  <si>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</si>
  <si>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</si>
  <si>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</si>
  <si>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</si>
  <si>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</si>
  <si>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</si>
  <si>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</si>
  <si>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</si>
  <si>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</si>
  <si>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</si>
  <si>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</si>
  <si>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</si>
  <si>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</si>
  <si>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</si>
  <si>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</si>
  <si>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</si>
  <si>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</si>
  <si>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</si>
  <si>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</si>
  <si>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</si>
  <si>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</si>
  <si>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</si>
  <si>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</si>
  <si>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</si>
  <si>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</si>
  <si>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</si>
  <si>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</si>
  <si>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</si>
  <si>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</si>
  <si>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</si>
  <si>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</si>
  <si>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</si>
  <si>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</si>
  <si>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</si>
  <si>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</si>
  <si>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</si>
  <si>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</si>
  <si>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</si>
  <si>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</si>
  <si>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</si>
  <si>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</si>
  <si>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</si>
  <si>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</si>
  <si>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</si>
  <si>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</si>
  <si>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</si>
  <si>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</si>
  <si>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</si>
  <si>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</si>
  <si>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</si>
  <si>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</si>
  <si>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</si>
  <si>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</si>
  <si>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</si>
  <si>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</si>
  <si>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</si>
  <si>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</si>
  <si>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</si>
  <si>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</si>
  <si>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</si>
  <si>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</si>
  <si>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</si>
  <si>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</si>
  <si>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</si>
  <si>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</si>
  <si>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</si>
  <si>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</si>
  <si>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</si>
  <si>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</si>
  <si>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</si>
  <si>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</si>
  <si>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</si>
  <si>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</si>
  <si>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</si>
  <si>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</si>
  <si>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</si>
  <si>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</si>
  <si>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</si>
  <si>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</si>
  <si>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</si>
  <si>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</si>
  <si>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</si>
  <si>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</si>
  <si>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</si>
  <si>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</si>
  <si>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</si>
  <si>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</si>
  <si>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</si>
  <si>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</si>
  <si>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</si>
  <si>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</si>
  <si>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</si>
  <si>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</si>
  <si>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</si>
  <si>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</si>
  <si>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</si>
  <si>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</si>
  <si>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</si>
  <si>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</si>
  <si>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</si>
  <si>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</si>
  <si>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</si>
  <si>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</si>
  <si>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</si>
  <si>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</si>
  <si>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</si>
  <si>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</si>
  <si>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</si>
  <si>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</si>
  <si>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</si>
  <si>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</si>
  <si>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</si>
  <si>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</si>
  <si>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</si>
  <si>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</si>
  <si>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</si>
  <si>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</si>
  <si>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</si>
  <si>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</si>
  <si>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</si>
  <si>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</si>
  <si>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</si>
  <si>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</si>
  <si>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</si>
  <si>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</si>
  <si>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</si>
  <si>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</si>
  <si>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</si>
  <si>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</si>
  <si>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</si>
  <si>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</si>
  <si>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</si>
  <si>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</si>
  <si>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</si>
  <si>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</si>
  <si>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</si>
  <si>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</si>
  <si>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</si>
  <si>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</si>
  <si>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</si>
  <si>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</si>
  <si>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</si>
  <si>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</si>
  <si>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</si>
  <si>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</si>
  <si>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</si>
  <si>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</si>
  <si>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</si>
  <si>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</si>
  <si>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</si>
  <si>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</si>
  <si>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</si>
  <si>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</si>
  <si>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</si>
  <si>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</si>
  <si>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</si>
  <si>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</si>
  <si>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</si>
  <si>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</si>
  <si>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</si>
  <si>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</si>
  <si>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</si>
  <si>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</si>
  <si>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</si>
  <si>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</si>
  <si>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</si>
  <si>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</si>
  <si>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</si>
  <si>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</si>
  <si>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</si>
  <si>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</si>
  <si>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</si>
  <si>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</si>
  <si>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</si>
  <si>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</si>
  <si>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</si>
  <si>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</si>
  <si>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</si>
  <si>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</si>
  <si>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</si>
  <si>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</si>
  <si>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</si>
  <si>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</si>
  <si>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</si>
  <si>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</si>
  <si>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</si>
  <si>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</si>
  <si>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</si>
  <si>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</si>
  <si>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</si>
  <si>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</si>
  <si>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</si>
  <si>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</si>
  <si>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</si>
  <si>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</si>
  <si>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</si>
  <si>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</si>
  <si>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</si>
  <si>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</si>
  <si>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</si>
  <si>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</si>
  <si>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</si>
  <si>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</si>
  <si>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</si>
  <si>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</si>
  <si>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</si>
  <si>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</si>
  <si>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</si>
  <si>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</si>
  <si>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</si>
  <si>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</si>
  <si>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</si>
  <si>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</si>
  <si>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</si>
  <si>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</si>
  <si>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</si>
  <si>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</si>
  <si>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</si>
  <si>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</si>
  <si>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</si>
  <si>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</si>
  <si>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</si>
  <si>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</si>
  <si>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</si>
  <si>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</si>
  <si>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</si>
  <si>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</si>
  <si>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</si>
  <si>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</si>
  <si>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</si>
  <si>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</si>
  <si>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</si>
  <si>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</si>
  <si>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</si>
  <si>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</si>
  <si>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</si>
  <si>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</si>
  <si>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</si>
  <si>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</si>
  <si>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</si>
  <si>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</si>
  <si>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</si>
  <si>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</si>
  <si>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</si>
  <si>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</si>
  <si>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</si>
  <si>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</si>
  <si>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</si>
  <si>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</si>
  <si>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</si>
  <si>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</si>
  <si>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</si>
  <si>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</si>
  <si>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</si>
  <si>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</si>
  <si>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</si>
  <si>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</si>
  <si>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</si>
  <si>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</si>
  <si>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</si>
  <si>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</si>
  <si>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</si>
  <si>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</si>
  <si>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</si>
  <si>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</si>
  <si>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</si>
  <si>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</si>
  <si>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</si>
  <si>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</si>
  <si>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</si>
  <si>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</si>
  <si>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</si>
  <si>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</si>
  <si>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</si>
  <si>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</si>
  <si>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</si>
  <si>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</si>
  <si>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</si>
  <si>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</si>
  <si>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</si>
  <si>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</si>
  <si>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</si>
  <si>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</si>
  <si>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</si>
  <si>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</si>
  <si>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</si>
  <si>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</si>
  <si>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</si>
  <si>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</si>
  <si>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</si>
  <si>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</si>
  <si>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</si>
  <si>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</si>
  <si>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</si>
  <si>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</si>
  <si>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</si>
  <si>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</si>
  <si>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</si>
  <si>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</si>
  <si>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</si>
  <si>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</si>
  <si>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</si>
  <si>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</si>
  <si>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</si>
  <si>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</si>
  <si>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</si>
  <si>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</si>
  <si>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</si>
  <si>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</si>
  <si>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</si>
  <si>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</si>
  <si>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</si>
  <si>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</si>
  <si>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</si>
  <si>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</si>
  <si>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</si>
  <si>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</si>
  <si>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</si>
  <si>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</si>
  <si>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</si>
  <si>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</si>
  <si>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</si>
  <si>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</si>
  <si>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</si>
  <si>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</si>
  <si>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</si>
  <si>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</si>
  <si>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</si>
  <si>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</si>
  <si>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</si>
  <si>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</si>
  <si>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</si>
  <si>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</si>
  <si>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</si>
  <si>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</si>
  <si>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</si>
  <si>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</si>
  <si>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</si>
  <si>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</si>
  <si>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</si>
  <si>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</si>
  <si>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</si>
  <si>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</si>
  <si>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</si>
  <si>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</si>
  <si>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</si>
  <si>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</si>
  <si>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</si>
  <si>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</si>
  <si>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</si>
  <si>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</si>
  <si>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</si>
  <si>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</si>
  <si>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</si>
  <si>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</si>
  <si>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</si>
  <si>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</si>
  <si>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</si>
  <si>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</si>
  <si>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</si>
  <si>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</si>
  <si>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</si>
  <si>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</si>
  <si>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</si>
  <si>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</si>
  <si>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</si>
  <si>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</si>
  <si>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</si>
  <si>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</si>
  <si>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</si>
  <si>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</si>
  <si>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</si>
  <si>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</si>
  <si>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</si>
  <si>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</si>
  <si>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</si>
  <si>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</si>
  <si>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</si>
  <si>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</si>
  <si>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</si>
  <si>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</si>
  <si>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</si>
  <si>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</si>
  <si>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</si>
  <si>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</si>
  <si>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</si>
  <si>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</si>
  <si>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</si>
  <si>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</si>
  <si>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</si>
  <si>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</si>
  <si>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</si>
  <si>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</si>
  <si>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</si>
  <si>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</si>
  <si>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</si>
  <si>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</si>
  <si>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</si>
  <si>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</si>
  <si>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</si>
  <si>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</si>
  <si>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</si>
  <si>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</si>
  <si>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</si>
  <si>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</si>
  <si>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</si>
  <si>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</si>
  <si>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</si>
  <si>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</si>
  <si>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</si>
  <si>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</si>
  <si>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</si>
  <si>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</si>
  <si>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</si>
  <si>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</si>
  <si>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</si>
  <si>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</si>
  <si>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</si>
  <si>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</si>
  <si>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</si>
  <si>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</si>
  <si>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</si>
  <si>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</si>
  <si>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</si>
  <si>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</si>
  <si>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</si>
  <si>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</si>
  <si>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</si>
  <si>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</si>
  <si>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</si>
  <si>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</si>
  <si>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</si>
  <si>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</si>
  <si>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</si>
  <si>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</si>
  <si>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</si>
  <si>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</si>
  <si>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</si>
  <si>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</si>
  <si>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</si>
  <si>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</si>
  <si>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</si>
  <si>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</si>
  <si>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</si>
  <si>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</si>
  <si>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</si>
  <si>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</si>
  <si>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</si>
  <si>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</si>
  <si>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</si>
  <si>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</si>
  <si>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</si>
  <si>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</si>
  <si>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</si>
  <si>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</si>
  <si>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</si>
  <si>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</si>
  <si>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</si>
  <si>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</si>
  <si>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</si>
  <si>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</si>
  <si>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</si>
  <si>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</si>
  <si>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</si>
  <si>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</si>
  <si>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</si>
  <si>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</si>
  <si>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</si>
  <si>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</si>
  <si>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</si>
  <si>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</si>
  <si>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</si>
  <si>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</si>
  <si>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</si>
  <si>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</si>
  <si>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</si>
  <si>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</si>
  <si>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</si>
  <si>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</si>
  <si>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</si>
  <si>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</si>
  <si>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</si>
  <si>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</si>
  <si>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</si>
  <si>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</si>
  <si>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</si>
  <si>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</si>
  <si>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</si>
  <si>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</si>
  <si>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</si>
  <si>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</si>
  <si>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</si>
  <si>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</si>
  <si>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</si>
  <si>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</si>
  <si>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</si>
  <si>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</si>
  <si>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</si>
  <si>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</si>
  <si>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</si>
  <si>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</si>
  <si>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</si>
  <si>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</si>
  <si>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</si>
  <si>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</si>
  <si>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</si>
  <si>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</si>
  <si>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</si>
  <si>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</si>
  <si>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</si>
  <si>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</si>
  <si>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</si>
  <si>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</si>
  <si>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</si>
  <si>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</si>
  <si>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</si>
  <si>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</si>
  <si>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</si>
  <si>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</si>
  <si>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</si>
  <si>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</si>
  <si>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</si>
  <si>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</si>
  <si>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</si>
  <si>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</si>
  <si>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</si>
  <si>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</si>
  <si>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</si>
  <si>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</si>
  <si>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</si>
  <si>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</si>
  <si>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</si>
  <si>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</si>
  <si>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</si>
  <si>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</si>
  <si>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</si>
  <si>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</si>
  <si>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</si>
  <si>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</si>
  <si>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</si>
  <si>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</si>
  <si>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</si>
  <si>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</si>
  <si>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</si>
  <si>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</si>
  <si>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</si>
  <si>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</si>
  <si>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</si>
  <si>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</si>
  <si>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</si>
  <si>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</si>
  <si>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</si>
  <si>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</si>
  <si>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</si>
  <si>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</si>
  <si>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</si>
  <si>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</si>
  <si>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</si>
  <si>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</si>
  <si>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</si>
  <si>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</si>
  <si>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</si>
  <si>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</si>
  <si>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</si>
  <si>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</si>
  <si>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</si>
  <si>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</si>
  <si>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</si>
  <si>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</si>
  <si>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</si>
  <si>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</si>
  <si>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</si>
  <si>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</si>
  <si>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</si>
  <si>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</si>
  <si>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</si>
  <si>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</si>
  <si>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</si>
  <si>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</si>
  <si>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</si>
  <si>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</si>
  <si>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</si>
  <si>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</si>
  <si>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</si>
  <si>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</si>
  <si>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</si>
  <si>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</si>
  <si>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</si>
  <si>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</si>
  <si>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</si>
  <si>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</si>
  <si>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</si>
  <si>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</si>
  <si>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</si>
  <si>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</si>
  <si>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</si>
  <si>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</si>
  <si>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</si>
  <si>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</si>
  <si>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</si>
  <si>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</si>
  <si>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</si>
  <si>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</si>
  <si>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</si>
  <si>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</si>
  <si>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</si>
  <si>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</si>
  <si>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</si>
  <si>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</si>
  <si>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</si>
  <si>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</si>
  <si>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</si>
  <si>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</si>
  <si>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</si>
  <si>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</si>
  <si>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</si>
  <si>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</si>
  <si>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</si>
  <si>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</si>
  <si>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</si>
  <si>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</si>
  <si>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</si>
  <si>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</si>
  <si>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</si>
  <si>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</si>
  <si>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</si>
  <si>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</si>
  <si>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</si>
  <si>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</si>
  <si>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</si>
  <si>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</si>
  <si>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</si>
  <si>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</si>
  <si>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</si>
  <si>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</si>
  <si>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</si>
  <si>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</si>
  <si>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</si>
  <si>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</si>
  <si>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</si>
  <si>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</si>
  <si>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</si>
  <si>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</si>
  <si>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</si>
  <si>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</si>
  <si>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</si>
  <si>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</si>
  <si>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</si>
  <si>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</si>
  <si>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</si>
  <si>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</si>
  <si>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</si>
  <si>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</si>
  <si>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</si>
  <si>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</si>
  <si>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</si>
  <si>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</si>
  <si>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</si>
  <si>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</si>
  <si>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</si>
  <si>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</si>
  <si>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</si>
  <si>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</si>
  <si>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</si>
  <si>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</si>
  <si>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</si>
  <si>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</si>
  <si>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</si>
  <si>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</si>
  <si>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</si>
  <si>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</si>
  <si>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</si>
  <si>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</si>
  <si>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</si>
  <si>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</si>
  <si>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</si>
  <si>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</si>
  <si>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</si>
  <si>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</si>
  <si>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</si>
  <si>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</si>
  <si>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</si>
  <si>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</si>
  <si>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</si>
  <si>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</si>
  <si>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</si>
  <si>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</si>
  <si>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</si>
  <si>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</si>
  <si>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</si>
  <si>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</si>
  <si>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</si>
  <si>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</si>
  <si>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</si>
  <si>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</si>
  <si>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</si>
  <si>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</si>
  <si>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</si>
  <si>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</si>
  <si>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</si>
  <si>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</si>
  <si>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</si>
  <si>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</si>
  <si>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</si>
  <si>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</si>
  <si>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</si>
  <si>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</si>
  <si>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</si>
  <si>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</si>
  <si>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</si>
  <si>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</si>
  <si>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</si>
  <si>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</si>
  <si>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</si>
  <si>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</si>
  <si>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</si>
  <si>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</si>
  <si>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</si>
  <si>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</si>
  <si>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</si>
  <si>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</si>
  <si>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</si>
  <si>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</si>
  <si>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</si>
  <si>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</si>
  <si>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</si>
  <si>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</si>
  <si>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</si>
  <si>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</si>
  <si>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</si>
  <si>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</si>
  <si>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</si>
  <si>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</si>
  <si>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</si>
  <si>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</si>
  <si>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</si>
  <si>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</si>
  <si>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</si>
  <si>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</si>
  <si>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</si>
  <si>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</si>
  <si>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</si>
  <si>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</si>
  <si>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</si>
  <si>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</si>
  <si>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</si>
  <si>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</si>
  <si>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</si>
  <si>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</si>
  <si>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</si>
  <si>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</si>
  <si>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</si>
  <si>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</si>
  <si>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</si>
  <si>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</si>
  <si>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</si>
  <si>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</si>
  <si>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</si>
  <si>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</si>
  <si>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</si>
  <si>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</si>
  <si>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</si>
  <si>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</si>
  <si>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</si>
  <si>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</si>
  <si>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</si>
  <si>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</si>
  <si>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</si>
  <si>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</si>
  <si>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</si>
  <si>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</si>
  <si>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</si>
  <si>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</si>
  <si>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</si>
  <si>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</si>
  <si>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</si>
  <si>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</si>
  <si>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</si>
  <si>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</si>
  <si>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</si>
  <si>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</si>
  <si>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</si>
  <si>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</si>
  <si>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</si>
  <si>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</si>
  <si>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</si>
  <si>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</si>
  <si>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</si>
  <si>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</si>
  <si>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</si>
  <si>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</si>
  <si>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</si>
  <si>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</si>
  <si>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</si>
  <si>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</si>
  <si>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</si>
  <si>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</si>
  <si>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</si>
  <si>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</si>
  <si>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</si>
  <si>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</si>
  <si>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</si>
  <si>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</si>
  <si>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</si>
  <si>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</si>
  <si>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</si>
  <si>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</si>
  <si>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</si>
  <si>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</si>
  <si>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</si>
  <si>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</si>
  <si>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</si>
  <si>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</si>
  <si>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</si>
  <si>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</si>
  <si>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</si>
  <si>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</si>
  <si>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</si>
  <si>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</si>
  <si>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</si>
  <si>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</si>
  <si>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</si>
  <si>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</si>
  <si>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</si>
  <si>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</si>
  <si>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</si>
  <si>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</si>
  <si>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</si>
  <si>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</si>
  <si>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</si>
  <si>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</si>
  <si>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</si>
  <si>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</si>
  <si>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</si>
  <si>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</si>
  <si>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</si>
  <si>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</si>
  <si>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</si>
  <si>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</si>
  <si>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</si>
  <si>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</si>
  <si>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</si>
  <si>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</si>
  <si>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</si>
  <si>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</si>
  <si>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</si>
  <si>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</si>
  <si>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</si>
  <si>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</si>
  <si>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</si>
  <si>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</si>
  <si>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</si>
  <si>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</si>
  <si>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</si>
  <si>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</si>
  <si>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</si>
  <si>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</si>
  <si>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</si>
  <si>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</si>
  <si>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</si>
  <si>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</si>
  <si>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</si>
  <si>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</si>
  <si>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</si>
  <si>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</si>
  <si>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</si>
  <si>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</si>
  <si>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</si>
  <si>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</si>
  <si>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</si>
  <si>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</si>
  <si>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</si>
  <si>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</si>
  <si>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</si>
  <si>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</si>
  <si>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</si>
  <si>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</si>
  <si>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</si>
  <si>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</si>
  <si>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</si>
  <si>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</si>
  <si>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</si>
  <si>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</si>
  <si>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</si>
  <si>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</si>
  <si>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</si>
  <si>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</si>
  <si>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</si>
  <si>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</si>
  <si>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</si>
  <si>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</si>
  <si>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</si>
  <si>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</si>
  <si>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</si>
  <si>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</si>
  <si>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</si>
  <si>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</si>
  <si>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</si>
  <si>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</si>
  <si>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</si>
  <si>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</si>
  <si>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</si>
  <si>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</si>
  <si>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</si>
  <si>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</si>
  <si>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</si>
  <si>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</si>
  <si>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</si>
  <si>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</si>
  <si>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</si>
  <si>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</si>
  <si>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</si>
  <si>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</si>
  <si>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</si>
  <si>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</si>
  <si>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</si>
  <si>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</si>
  <si>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</si>
  <si>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</si>
  <si>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</si>
  <si>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</si>
  <si>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</si>
  <si>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</si>
  <si>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</si>
  <si>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</si>
  <si>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</si>
  <si>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</si>
  <si>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</si>
  <si>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</si>
  <si>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</si>
  <si>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</si>
  <si>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</si>
  <si>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</si>
  <si>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</si>
  <si>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</si>
  <si>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</si>
  <si>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</si>
  <si>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</si>
  <si>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</si>
  <si>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</si>
  <si>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</si>
  <si>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</si>
  <si>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</si>
  <si>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</si>
  <si>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</si>
  <si>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</si>
  <si>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</si>
  <si>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</si>
  <si>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</si>
  <si>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</si>
  <si>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</si>
  <si>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</si>
  <si>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</si>
  <si>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</si>
  <si>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</si>
  <si>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</si>
  <si>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</si>
  <si>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</si>
  <si>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</si>
  <si>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</si>
  <si>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</si>
  <si>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</si>
  <si>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</si>
  <si>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</si>
  <si>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</si>
  <si>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</si>
  <si>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</si>
  <si>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</si>
  <si>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</si>
  <si>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</si>
  <si>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</si>
  <si>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</si>
  <si>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</si>
  <si>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</si>
  <si>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</si>
  <si>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</si>
  <si>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</si>
  <si>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</si>
  <si>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</si>
  <si>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</si>
  <si>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</si>
  <si>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</si>
  <si>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</si>
  <si>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</si>
  <si>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</si>
  <si>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</si>
  <si>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</si>
  <si>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</si>
  <si>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</si>
  <si>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</si>
  <si>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</si>
  <si>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</si>
  <si>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</si>
  <si>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</si>
  <si>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</si>
  <si>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</si>
  <si>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</si>
  <si>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</si>
  <si>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</si>
  <si>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</si>
  <si>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</si>
  <si>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</si>
  <si>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</si>
  <si>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</si>
  <si>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</si>
  <si>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</si>
  <si>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</si>
  <si>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</si>
  <si>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</si>
  <si>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</si>
  <si>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</si>
  <si>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</si>
  <si>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</si>
  <si>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</si>
  <si>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</si>
  <si>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</si>
  <si>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</si>
  <si>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</si>
  <si>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</si>
  <si>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</si>
  <si>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</si>
  <si>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</si>
  <si>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</si>
  <si>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</si>
  <si>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</si>
  <si>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</si>
  <si>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</si>
  <si>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</si>
  <si>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</si>
  <si>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</si>
  <si>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</si>
  <si>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</si>
  <si>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</si>
  <si>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</si>
  <si>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</si>
  <si>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</si>
  <si>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</si>
  <si>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</si>
  <si>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</si>
  <si>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</si>
  <si>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</si>
  <si>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</si>
  <si>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</si>
  <si>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</si>
  <si>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</si>
  <si>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</si>
  <si>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</si>
  <si>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</si>
  <si>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</si>
  <si>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</si>
  <si>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</si>
  <si>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</si>
  <si>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</si>
  <si>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</si>
  <si>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</si>
  <si>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</si>
  <si>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</si>
  <si>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</si>
  <si>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</si>
  <si>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</si>
  <si>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</si>
  <si>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</si>
  <si>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</si>
  <si>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</si>
  <si>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</si>
  <si>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</si>
  <si>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</si>
  <si>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</si>
  <si>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</si>
  <si>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</si>
  <si>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</si>
  <si>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</si>
  <si>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</si>
  <si>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</si>
  <si>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</si>
  <si>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</si>
  <si>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</si>
  <si>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</si>
  <si>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</si>
  <si>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</si>
  <si>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</si>
  <si>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</si>
  <si>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</si>
  <si>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</si>
  <si>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</si>
  <si>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</si>
  <si>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</si>
  <si>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</si>
  <si>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</si>
  <si>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</si>
  <si>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</si>
  <si>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</si>
  <si>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</si>
  <si>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</si>
  <si>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</si>
  <si>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</si>
  <si>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</si>
  <si>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</si>
  <si>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</si>
  <si>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</si>
  <si>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</si>
  <si>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</si>
  <si>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</si>
  <si>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</si>
  <si>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</si>
  <si>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</si>
  <si>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</si>
  <si>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</si>
  <si>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</si>
  <si>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</si>
  <si>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</si>
  <si>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</si>
  <si>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</si>
  <si>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</si>
  <si>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</si>
  <si>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</si>
  <si>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</si>
  <si>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</si>
  <si>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</si>
  <si>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</si>
  <si>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</si>
  <si>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</si>
  <si>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</si>
  <si>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</si>
  <si>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</si>
  <si>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</si>
  <si>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</si>
  <si>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</si>
  <si>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</si>
  <si>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</si>
  <si>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</si>
  <si>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</si>
  <si>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</si>
  <si>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</si>
  <si>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</si>
  <si>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</si>
  <si>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</si>
  <si>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</si>
  <si>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</si>
  <si>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</si>
  <si>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</si>
  <si>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</si>
  <si>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</si>
  <si>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</si>
  <si>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</si>
  <si>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</si>
  <si>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</si>
  <si>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</si>
  <si>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</si>
  <si>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</si>
  <si>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</si>
  <si>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</si>
  <si>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</si>
  <si>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</si>
  <si>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</si>
  <si>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</si>
  <si>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</si>
  <si>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</si>
  <si>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</si>
  <si>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</si>
  <si>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</si>
  <si>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</si>
  <si>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</si>
  <si>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</si>
  <si>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</si>
  <si>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</si>
  <si>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</si>
  <si>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</si>
  <si>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</si>
  <si>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</si>
  <si>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</si>
  <si>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</si>
  <si>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</si>
  <si>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</si>
  <si>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</si>
  <si>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</si>
  <si>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</si>
  <si>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</si>
  <si>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</si>
  <si>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</si>
  <si>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</si>
  <si>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</si>
  <si>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</si>
  <si>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</si>
  <si>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</si>
  <si>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</si>
  <si>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</si>
  <si>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</si>
  <si>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</si>
  <si>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</si>
  <si>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</si>
  <si>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</si>
  <si>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</si>
  <si>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</si>
  <si>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</si>
  <si>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</si>
  <si>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</si>
  <si>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</si>
  <si>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</si>
  <si>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</si>
  <si>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</si>
  <si>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</si>
  <si>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</si>
  <si>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</si>
  <si>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</si>
  <si>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</si>
  <si>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</si>
  <si>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</si>
  <si>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</si>
  <si>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</si>
  <si>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</si>
  <si>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</si>
  <si>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</si>
  <si>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</si>
  <si>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</si>
  <si>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</si>
  <si>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</si>
  <si>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</si>
  <si>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</si>
  <si>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</si>
  <si>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</si>
  <si>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</si>
  <si>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</si>
  <si>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</si>
  <si>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</si>
  <si>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</si>
  <si>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</si>
  <si>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</si>
  <si>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</si>
  <si>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</si>
  <si>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</si>
  <si>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</si>
  <si>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</si>
  <si>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</si>
  <si>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</si>
  <si>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</si>
  <si>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</si>
  <si>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</si>
  <si>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</si>
  <si>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</si>
  <si>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</si>
  <si>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</si>
  <si>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</si>
  <si>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</si>
  <si>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</si>
  <si>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</si>
  <si>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</si>
  <si>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</si>
  <si>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</si>
  <si>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</si>
  <si>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</si>
  <si>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</si>
  <si>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</si>
  <si>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</si>
  <si>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</si>
  <si>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</si>
  <si>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</si>
  <si>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</si>
  <si>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</si>
  <si>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</si>
  <si>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</si>
  <si>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</si>
  <si>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</si>
  <si>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</si>
  <si>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</si>
  <si>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</si>
  <si>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</si>
  <si>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</si>
  <si>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</si>
  <si>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</si>
  <si>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</si>
  <si>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</si>
  <si>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</si>
  <si>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</si>
  <si>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</si>
  <si>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</si>
  <si>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</si>
  <si>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</si>
  <si>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</si>
  <si>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</si>
  <si>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</si>
  <si>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</si>
  <si>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</si>
  <si>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</si>
  <si>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</si>
  <si>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</si>
  <si>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</si>
  <si>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</si>
  <si>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</si>
  <si>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</si>
  <si>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</si>
  <si>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</si>
  <si>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</si>
  <si>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</si>
  <si>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</si>
  <si>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</si>
  <si>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</si>
  <si>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</si>
  <si>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</si>
  <si>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</si>
  <si>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</si>
  <si>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</si>
  <si>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</si>
  <si>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</si>
  <si>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</si>
  <si>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</si>
  <si>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</si>
  <si>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</si>
  <si>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</si>
  <si>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</si>
  <si>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</si>
  <si>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</si>
  <si>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</si>
  <si>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</si>
  <si>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</si>
  <si>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</si>
  <si>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</si>
  <si>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</si>
  <si>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</si>
  <si>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</si>
  <si>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</si>
  <si>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</si>
  <si>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</si>
  <si>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</si>
  <si>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</si>
  <si>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</si>
  <si>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</si>
  <si>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</si>
  <si>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</si>
  <si>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</si>
  <si>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</si>
  <si>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</si>
  <si>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</si>
  <si>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</si>
  <si>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</si>
  <si>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</si>
  <si>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</si>
  <si>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</si>
  <si>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</si>
  <si>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</si>
  <si>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</si>
  <si>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</si>
  <si>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</si>
  <si>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</si>
  <si>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</si>
  <si>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</si>
  <si>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</si>
  <si>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</si>
  <si>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</si>
  <si>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</si>
  <si>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</si>
  <si>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</si>
  <si>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</si>
  <si>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</si>
  <si>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</si>
  <si>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</si>
  <si>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</si>
  <si>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</si>
  <si>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</si>
  <si>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</si>
  <si>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</si>
  <si>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</si>
  <si>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</si>
  <si>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</si>
  <si>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</si>
  <si>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</si>
  <si>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</si>
  <si>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</si>
  <si>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</si>
  <si>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</si>
  <si>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</si>
  <si>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</si>
  <si>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</si>
  <si>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</si>
  <si>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</si>
  <si>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</si>
  <si>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</si>
  <si>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</si>
  <si>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</si>
  <si>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</si>
  <si>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</si>
  <si>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</si>
  <si>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</si>
  <si>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</si>
  <si>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</si>
  <si>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</si>
  <si>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</si>
  <si>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</si>
  <si>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</si>
  <si>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</si>
  <si>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</si>
  <si>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</si>
  <si>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</si>
  <si>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</si>
  <si>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</si>
  <si>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</si>
  <si>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</si>
  <si>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</si>
  <si>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</si>
  <si>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</si>
  <si>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</si>
  <si>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</si>
  <si>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</si>
  <si>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</si>
  <si>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</si>
  <si>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</si>
  <si>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</si>
  <si>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</si>
  <si>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</si>
  <si>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</si>
  <si>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</si>
  <si>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</si>
  <si>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</si>
  <si>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</si>
  <si>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</si>
  <si>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</si>
  <si>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</si>
  <si>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</si>
  <si>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</si>
  <si>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</si>
  <si>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</si>
  <si>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</si>
  <si>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</si>
  <si>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</si>
  <si>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</si>
  <si>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</si>
  <si>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</si>
  <si>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</si>
  <si>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</si>
  <si>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</si>
  <si>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</si>
  <si>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</si>
  <si>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</si>
  <si>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</si>
  <si>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</si>
  <si>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</si>
  <si>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</si>
  <si>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</si>
  <si>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</si>
  <si>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</si>
  <si>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</si>
  <si>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</si>
  <si>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</si>
  <si>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</si>
  <si>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</si>
  <si>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</si>
  <si>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</si>
  <si>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</si>
  <si>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</si>
  <si>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</si>
  <si>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</si>
  <si>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</si>
  <si>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</si>
  <si>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</si>
  <si>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</si>
  <si>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</si>
  <si>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</si>
  <si>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</si>
  <si>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</si>
  <si>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</si>
  <si>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</si>
  <si>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</si>
  <si>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</si>
  <si>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</si>
  <si>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</si>
  <si>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</si>
  <si>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</si>
  <si>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</si>
  <si>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</si>
  <si>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</si>
  <si>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</si>
  <si>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</si>
  <si>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</si>
  <si>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</si>
  <si>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</si>
  <si>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</si>
  <si>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</si>
  <si>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</si>
  <si>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</si>
  <si>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</si>
  <si>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</si>
  <si>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</si>
  <si>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</si>
  <si>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</si>
  <si>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</si>
  <si>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</si>
  <si>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</si>
  <si>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</si>
  <si>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</si>
  <si>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</si>
  <si>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</si>
  <si>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</si>
  <si>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</si>
  <si>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</si>
  <si>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</si>
  <si>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</si>
  <si>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</si>
  <si>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</si>
  <si>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</si>
  <si>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</si>
  <si>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</si>
  <si>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</si>
  <si>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</si>
  <si>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</si>
  <si>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</si>
  <si>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</si>
  <si>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</si>
  <si>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</si>
  <si>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</si>
  <si>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</si>
  <si>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</si>
  <si>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</si>
  <si>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</si>
  <si>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</si>
  <si>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</si>
  <si>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</si>
  <si>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</si>
  <si>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</si>
  <si>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</si>
  <si>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</si>
  <si>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</si>
  <si>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</si>
  <si>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</si>
  <si>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</si>
  <si>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</si>
  <si>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</si>
  <si>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</si>
  <si>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</si>
  <si>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</si>
  <si>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</si>
  <si>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</si>
  <si>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</si>
  <si>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</si>
  <si>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</si>
  <si>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</si>
  <si>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</si>
  <si>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</si>
  <si>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</si>
  <si>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</si>
  <si>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</si>
  <si>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</si>
  <si>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</si>
  <si>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</si>
  <si>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</si>
  <si>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</si>
  <si>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</si>
  <si>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</si>
  <si>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</si>
  <si>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</si>
  <si>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</si>
  <si>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</si>
  <si>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</si>
  <si>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</si>
  <si>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</si>
  <si>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</si>
  <si>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</si>
  <si>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</si>
  <si>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</si>
  <si>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</si>
  <si>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</si>
  <si>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</si>
  <si>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</si>
  <si>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</si>
  <si>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</si>
  <si>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</si>
  <si>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</si>
  <si>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</si>
  <si>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</si>
  <si>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</si>
  <si>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</si>
  <si>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</si>
  <si>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</si>
  <si>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</si>
  <si>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</si>
  <si>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</si>
  <si>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</si>
  <si>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</si>
  <si>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</si>
  <si>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</si>
  <si>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</si>
  <si>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</si>
  <si>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</si>
  <si>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</si>
  <si>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</si>
  <si>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</si>
  <si>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</si>
  <si>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</si>
  <si>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</si>
  <si>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</si>
  <si>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</si>
  <si>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</si>
  <si>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</si>
  <si>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</si>
  <si>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</si>
  <si>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</si>
  <si>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</si>
  <si>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</si>
  <si>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</si>
  <si>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</si>
  <si>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</si>
  <si>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</si>
  <si>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</si>
  <si>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</si>
  <si>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</si>
  <si>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</si>
  <si>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</si>
  <si>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</si>
  <si>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</si>
  <si>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</si>
  <si>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</si>
  <si>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</si>
  <si>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</si>
  <si>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</si>
  <si>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</si>
  <si>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</si>
  <si>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</si>
  <si>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</si>
  <si>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</si>
  <si>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</si>
  <si>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</si>
  <si>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</si>
  <si>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</si>
  <si>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</si>
  <si>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</si>
  <si>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</si>
  <si>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</si>
  <si>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</si>
  <si>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</si>
  <si>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</si>
  <si>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</si>
  <si>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</si>
  <si>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</si>
  <si>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</si>
  <si>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</si>
  <si>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</si>
  <si>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</si>
  <si>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</si>
  <si>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</si>
  <si>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</si>
  <si>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</si>
  <si>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</si>
  <si>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</si>
  <si>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</si>
  <si>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</si>
  <si>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</si>
  <si>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</si>
  <si>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</si>
  <si>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</si>
  <si>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</si>
  <si>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</si>
  <si>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</si>
  <si>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</si>
  <si>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</si>
  <si>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</si>
  <si>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</si>
  <si>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</si>
  <si>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</si>
  <si>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</si>
  <si>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</si>
  <si>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</si>
  <si>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</si>
  <si>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</si>
  <si>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</si>
  <si>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</si>
  <si>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</si>
  <si>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</si>
  <si>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</si>
  <si>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</si>
  <si>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</si>
  <si>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</si>
  <si>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</si>
  <si>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</si>
  <si>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</si>
  <si>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</si>
  <si>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</si>
  <si>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</si>
  <si>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</si>
  <si>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</si>
  <si>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</si>
  <si>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</si>
  <si>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</si>
  <si>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</si>
  <si>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</si>
  <si>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</si>
  <si>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</si>
  <si>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</si>
  <si>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</si>
  <si>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</si>
  <si>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</si>
  <si>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</si>
  <si>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</si>
  <si>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</si>
  <si>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</si>
  <si>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</si>
  <si>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</si>
  <si>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</si>
  <si>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</si>
  <si>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</si>
  <si>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</si>
  <si>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</si>
  <si>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</si>
  <si>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</si>
  <si>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</si>
  <si>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</si>
  <si>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</si>
  <si>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</si>
  <si>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</si>
  <si>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</si>
  <si>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</si>
  <si>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</si>
  <si>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</si>
  <si>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</si>
  <si>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</si>
  <si>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</si>
  <si>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</si>
  <si>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</si>
  <si>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</si>
  <si>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</si>
  <si>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</si>
  <si>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</si>
  <si>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</si>
  <si>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</si>
  <si>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</si>
  <si>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</si>
  <si>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</si>
  <si>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</si>
  <si>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</si>
  <si>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</si>
  <si>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</si>
  <si>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</si>
  <si>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</si>
  <si>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</si>
  <si>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</si>
  <si>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</si>
  <si>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</si>
  <si>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</si>
  <si>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</si>
  <si>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</si>
  <si>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</si>
  <si>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</si>
  <si>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</si>
  <si>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</si>
  <si>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</si>
  <si>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</si>
  <si>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</si>
  <si>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</si>
  <si>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</si>
  <si>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</si>
  <si>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</si>
  <si>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</si>
  <si>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</si>
  <si>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</si>
  <si>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</si>
  <si>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</si>
  <si>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</si>
  <si>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</si>
  <si>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</si>
  <si>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</si>
  <si>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</si>
  <si>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</si>
  <si>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</si>
  <si>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</si>
  <si>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</si>
  <si>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</si>
  <si>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</si>
  <si>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</si>
  <si>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</si>
  <si>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</si>
  <si>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</si>
  <si>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</si>
  <si>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</si>
  <si>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</si>
  <si>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</si>
  <si>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</si>
  <si>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</si>
  <si>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</si>
  <si>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</si>
  <si>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</si>
  <si>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</si>
  <si>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</si>
  <si>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</si>
  <si>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</si>
  <si>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</si>
  <si>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</si>
  <si>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</si>
  <si>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</si>
  <si>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</si>
  <si>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</si>
  <si>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</si>
  <si>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</si>
  <si>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</si>
  <si>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</si>
  <si>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</si>
  <si>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</si>
  <si>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</si>
  <si>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</si>
  <si>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</si>
  <si>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</si>
  <si>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</si>
  <si>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</si>
  <si>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</si>
  <si>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</si>
  <si>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</si>
  <si>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</si>
  <si>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</si>
  <si>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</si>
  <si>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</si>
  <si>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</si>
  <si>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</si>
  <si>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</si>
  <si>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</si>
  <si>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</si>
  <si>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</si>
  <si>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</si>
  <si>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</si>
  <si>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</si>
  <si>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</si>
  <si>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</si>
  <si>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</si>
  <si>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</si>
  <si>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</si>
  <si>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</si>
  <si>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</si>
  <si>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</si>
  <si>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</si>
  <si>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</si>
  <si>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</si>
  <si>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</si>
  <si>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</si>
  <si>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</si>
  <si>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</si>
  <si>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</si>
  <si>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</si>
  <si>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</si>
  <si>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</si>
  <si>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</si>
  <si>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</si>
  <si>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</si>
  <si>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</si>
  <si>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</si>
  <si>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</si>
  <si>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</si>
  <si>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</si>
  <si>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</si>
  <si>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</si>
  <si>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</si>
  <si>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</si>
  <si>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</si>
  <si>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</si>
  <si>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</si>
  <si>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</si>
  <si>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</si>
  <si>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</si>
  <si>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</si>
  <si>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</si>
  <si>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</si>
  <si>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</si>
  <si>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</si>
  <si>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</si>
  <si>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</si>
  <si>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</si>
  <si>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</si>
  <si>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</si>
  <si>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</si>
  <si>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</si>
  <si>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</si>
  <si>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</si>
  <si>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</si>
  <si>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</si>
  <si>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</si>
  <si>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</si>
  <si>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</si>
  <si>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</si>
  <si>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</si>
  <si>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</si>
  <si>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</si>
  <si>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</si>
  <si>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</si>
  <si>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</si>
  <si>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</si>
  <si>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</si>
  <si>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</si>
  <si>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</si>
  <si>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</si>
  <si>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</si>
  <si>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</si>
  <si>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</si>
  <si>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</si>
  <si>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</si>
  <si>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</si>
  <si>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</si>
  <si>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</si>
  <si>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</si>
  <si>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</si>
  <si>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</si>
  <si>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</si>
  <si>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</si>
  <si>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</si>
  <si>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</si>
  <si>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</si>
  <si>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</si>
  <si>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</si>
  <si>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</si>
  <si>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</si>
  <si>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</si>
  <si>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</si>
  <si>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</si>
  <si>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</si>
  <si>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</si>
  <si>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</si>
  <si>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</si>
  <si>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</si>
  <si>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</si>
  <si>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</si>
  <si>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</si>
  <si>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</si>
  <si>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</si>
  <si>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</si>
  <si>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</si>
  <si>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</si>
  <si>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</si>
  <si>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</si>
  <si>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</si>
  <si>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</si>
  <si>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</si>
  <si>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</si>
  <si>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</si>
  <si>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</si>
  <si>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</si>
  <si>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</si>
  <si>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</si>
  <si>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</si>
  <si>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</si>
  <si>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</si>
  <si>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</si>
  <si>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</si>
  <si>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</si>
  <si>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</si>
  <si>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</si>
  <si>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</si>
  <si>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</si>
  <si>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</si>
  <si>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</si>
  <si>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</si>
  <si>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</si>
  <si>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</si>
  <si>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</si>
  <si>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</si>
  <si>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</si>
  <si>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</si>
  <si>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</si>
  <si>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</si>
  <si>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</si>
  <si>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</si>
  <si>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</si>
  <si>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</si>
  <si>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</si>
  <si>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</si>
  <si>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</si>
  <si>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</si>
  <si>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</si>
  <si>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</si>
  <si>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</si>
  <si>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</si>
  <si>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</si>
  <si>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</si>
  <si>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</si>
  <si>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</si>
  <si>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</si>
  <si>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</si>
  <si>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</si>
  <si>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</si>
  <si>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</si>
  <si>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</si>
  <si>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</si>
  <si>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</si>
  <si>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</si>
  <si>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</si>
  <si>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</si>
  <si>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</si>
  <si>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</si>
  <si>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</si>
  <si>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</si>
  <si>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</si>
  <si>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</si>
  <si>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</si>
  <si>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</si>
  <si>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</si>
  <si>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</si>
  <si>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</si>
  <si>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</si>
  <si>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</si>
  <si>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</si>
  <si>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</si>
  <si>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</si>
  <si>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</si>
  <si>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</si>
  <si>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</si>
  <si>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</si>
  <si>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</si>
  <si>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</si>
  <si>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</si>
  <si>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</si>
  <si>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</si>
  <si>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</si>
  <si>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</si>
  <si>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</si>
  <si>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</si>
  <si>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</si>
  <si>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</si>
  <si>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</si>
  <si>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</si>
  <si>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</si>
  <si>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</si>
  <si>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</si>
  <si>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</si>
  <si>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</si>
  <si>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</si>
  <si>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</si>
  <si>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</si>
  <si>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</si>
  <si>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</si>
  <si>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</si>
  <si>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</si>
  <si>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</si>
  <si>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</si>
  <si>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</si>
  <si>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</si>
  <si>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</si>
  <si>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</si>
  <si>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</si>
  <si>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</si>
  <si>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</si>
  <si>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</si>
  <si>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</si>
  <si>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</si>
  <si>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</si>
  <si>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</si>
  <si>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</si>
  <si>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</si>
  <si>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</si>
  <si>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</si>
  <si>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</si>
  <si>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</si>
  <si>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</si>
  <si>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</si>
  <si>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</si>
  <si>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</si>
  <si>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</si>
  <si>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</si>
  <si>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</si>
  <si>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</si>
  <si>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</si>
  <si>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</si>
  <si>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</si>
  <si>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</si>
  <si>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</si>
  <si>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</si>
  <si>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</si>
  <si>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</si>
  <si>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</si>
  <si>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</si>
  <si>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</si>
  <si>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</si>
  <si>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</si>
  <si>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</si>
  <si>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</si>
  <si>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</si>
  <si>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</si>
  <si>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</si>
  <si>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</si>
  <si>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</si>
  <si>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</si>
  <si>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</si>
  <si>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</si>
  <si>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</si>
  <si>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</si>
  <si>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</si>
  <si>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</si>
  <si>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</si>
  <si>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</si>
  <si>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</si>
  <si>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</si>
  <si>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</si>
  <si>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</si>
  <si>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</si>
  <si>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</si>
  <si>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</si>
  <si>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</si>
  <si>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</si>
  <si>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</si>
  <si>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</si>
  <si>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</si>
  <si>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</si>
  <si>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</si>
  <si>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</si>
  <si>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</si>
  <si>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</si>
  <si>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</si>
  <si>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</si>
  <si>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</si>
  <si>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</si>
  <si>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</si>
  <si>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</si>
  <si>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</si>
  <si>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</si>
  <si>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</si>
  <si>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</si>
  <si>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</si>
  <si>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</si>
  <si>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</si>
  <si>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</si>
  <si>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</si>
  <si>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</si>
  <si>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</si>
  <si>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</si>
  <si>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</si>
  <si>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</si>
  <si>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</si>
  <si>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</si>
  <si>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</si>
  <si>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</si>
  <si>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</si>
  <si>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</si>
  <si>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</si>
  <si>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</si>
  <si>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</si>
  <si>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</si>
  <si>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</si>
  <si>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</si>
  <si>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</si>
  <si>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</si>
  <si>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</si>
  <si>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</si>
  <si>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</si>
  <si>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</si>
  <si>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</si>
  <si>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</si>
  <si>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</si>
  <si>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</si>
  <si>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</si>
  <si>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</si>
  <si>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</si>
  <si>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</si>
  <si>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</si>
  <si>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</si>
  <si>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</si>
  <si>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</si>
  <si>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</si>
  <si>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</si>
  <si>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</si>
  <si>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</si>
  <si>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</si>
  <si>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</si>
  <si>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</si>
  <si>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</si>
  <si>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</si>
  <si>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</si>
  <si>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</si>
  <si>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</si>
  <si>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</si>
  <si>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</si>
  <si>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</si>
  <si>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</si>
  <si>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</si>
  <si>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</si>
  <si>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</si>
  <si>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</si>
  <si>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</si>
  <si>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</si>
  <si>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</si>
  <si>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</si>
  <si>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</si>
  <si>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</si>
  <si>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</si>
  <si>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</si>
  <si>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</si>
  <si>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</si>
  <si>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</si>
  <si>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</si>
  <si>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</si>
  <si>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</si>
  <si>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</si>
  <si>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</si>
  <si>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</si>
  <si>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</si>
  <si>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</si>
  <si>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</si>
  <si>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</si>
  <si>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</si>
  <si>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</si>
  <si>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</si>
  <si>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</si>
  <si>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</si>
  <si>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</si>
  <si>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</si>
  <si>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</si>
  <si>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</si>
  <si>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</si>
  <si>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</si>
  <si>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</si>
  <si>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</si>
  <si>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</si>
  <si>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</si>
  <si>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</si>
  <si>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</si>
  <si>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</si>
  <si>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</si>
  <si>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</si>
  <si>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</si>
  <si>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</si>
  <si>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</si>
  <si>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</si>
  <si>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</si>
  <si>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</si>
  <si>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</si>
  <si>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</si>
  <si>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</si>
  <si>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</si>
  <si>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</si>
  <si>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</si>
  <si>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</si>
  <si>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</si>
  <si>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</si>
  <si>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</si>
  <si>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</si>
  <si>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</si>
  <si>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</si>
  <si>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</si>
  <si>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</si>
  <si>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</si>
  <si>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</si>
  <si>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</si>
  <si>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</si>
  <si>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</si>
  <si>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</si>
  <si>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</si>
  <si>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</si>
  <si>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</si>
  <si>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</si>
  <si>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</si>
  <si>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</si>
  <si>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</si>
  <si>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</si>
  <si>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</si>
  <si>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</si>
  <si>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</si>
  <si>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</si>
  <si>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</si>
  <si>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</si>
  <si>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</si>
  <si>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</si>
  <si>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</si>
  <si>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</si>
  <si>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</si>
  <si>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</si>
  <si>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</si>
  <si>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</si>
  <si>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</si>
  <si>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</si>
  <si>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</si>
  <si>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</si>
  <si>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</si>
  <si>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</si>
  <si>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</si>
  <si>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</si>
  <si>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</si>
  <si>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</si>
  <si>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</si>
  <si>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</si>
  <si>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</si>
  <si>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</si>
  <si>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</si>
  <si>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</si>
  <si>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</si>
  <si>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</si>
  <si>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</si>
  <si>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</si>
  <si>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</si>
  <si>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</si>
  <si>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</si>
  <si>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</si>
  <si>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</si>
  <si>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</si>
  <si>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</si>
  <si>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</si>
  <si>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</si>
  <si>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</si>
  <si>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</si>
  <si>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</si>
  <si>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</si>
  <si>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</si>
  <si>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</si>
  <si>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</si>
  <si>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</si>
  <si>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</si>
  <si>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</si>
  <si>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</si>
  <si>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</si>
  <si>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</si>
  <si>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</si>
  <si>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</si>
  <si>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</si>
  <si>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</si>
  <si>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</si>
  <si>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</si>
  <si>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</si>
  <si>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</si>
  <si>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</si>
  <si>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</si>
  <si>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</si>
  <si>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</si>
  <si>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</si>
  <si>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</si>
  <si>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</si>
  <si>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</si>
  <si>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</si>
  <si>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</si>
  <si>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</si>
  <si>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</si>
  <si>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</si>
  <si>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</si>
  <si>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</si>
  <si>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</si>
  <si>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</si>
  <si>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</si>
  <si>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</si>
  <si>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</si>
  <si>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</si>
  <si>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</si>
  <si>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</si>
  <si>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</si>
  <si>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</si>
  <si>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</si>
  <si>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</si>
  <si>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</si>
  <si>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</si>
  <si>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</si>
  <si>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</si>
  <si>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</si>
  <si>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</si>
  <si>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</si>
  <si>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</si>
  <si>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</si>
  <si>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</si>
  <si>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</si>
  <si>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</si>
  <si>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</si>
  <si>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</si>
  <si>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</si>
  <si>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</si>
  <si>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</si>
  <si>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</si>
  <si>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</si>
  <si>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</si>
  <si>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</si>
  <si>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</si>
  <si>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</si>
  <si>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</si>
  <si>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</si>
  <si>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</si>
  <si>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</si>
  <si>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</si>
  <si>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</si>
  <si>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</si>
  <si>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</si>
  <si>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</si>
  <si>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</si>
  <si>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</si>
  <si>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</si>
  <si>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</si>
  <si>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</si>
  <si>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</si>
  <si>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</si>
  <si>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</si>
  <si>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</si>
  <si>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</si>
  <si>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</si>
  <si>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</si>
  <si>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</si>
  <si>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</si>
  <si>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</si>
  <si>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</si>
  <si>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</si>
  <si>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</si>
  <si>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</si>
  <si>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</si>
  <si>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</si>
  <si>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</si>
  <si>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</si>
  <si>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</si>
  <si>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</si>
  <si>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</si>
  <si>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</si>
  <si>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</si>
  <si>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</si>
  <si>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</si>
  <si>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</si>
  <si>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</si>
  <si>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</si>
  <si>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</si>
  <si>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</si>
  <si>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</si>
  <si>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</si>
  <si>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</si>
  <si>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</si>
  <si>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</si>
  <si>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</si>
  <si>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</si>
  <si>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</si>
  <si>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</si>
  <si>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</si>
  <si>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</si>
  <si>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</si>
  <si>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</si>
  <si>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</si>
  <si>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</si>
  <si>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</si>
  <si>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</si>
  <si>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</si>
  <si>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</si>
  <si>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</si>
  <si>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</si>
  <si>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</si>
  <si>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</si>
  <si>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</si>
  <si>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</si>
  <si>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</si>
  <si>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</si>
  <si>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</si>
  <si>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</si>
  <si>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</si>
  <si>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</si>
  <si>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</si>
  <si>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</si>
  <si>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</si>
  <si>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</si>
  <si>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</si>
  <si>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</si>
  <si>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</si>
  <si>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</si>
  <si>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</si>
  <si>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</si>
  <si>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</si>
  <si>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</si>
  <si>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</si>
  <si>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</si>
  <si>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</si>
  <si>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</si>
  <si>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</si>
  <si>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</si>
  <si>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</si>
  <si>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</si>
  <si>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</si>
  <si>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</si>
  <si>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</si>
  <si>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</si>
  <si>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</si>
  <si>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</si>
  <si>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</si>
  <si>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</si>
  <si>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</si>
  <si>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</si>
  <si>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</si>
  <si>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</si>
  <si>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</si>
  <si>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</si>
  <si>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</si>
  <si>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</si>
  <si>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</si>
  <si>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</si>
  <si>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</si>
  <si>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</si>
  <si>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</si>
  <si>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</si>
  <si>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</si>
  <si>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</si>
  <si>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</si>
  <si>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</si>
  <si>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</si>
  <si>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</si>
  <si>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</si>
  <si>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</si>
  <si>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</si>
  <si>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</si>
  <si>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</si>
  <si>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</si>
  <si>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</si>
  <si>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</si>
  <si>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</si>
  <si>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</si>
  <si>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</si>
  <si>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</si>
  <si>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</si>
  <si>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</si>
  <si>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</si>
  <si>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</si>
  <si>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</si>
  <si>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</si>
  <si>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</si>
  <si>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</si>
  <si>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</si>
  <si>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</si>
  <si>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</si>
  <si>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</si>
  <si>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</si>
  <si>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</si>
  <si>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</si>
  <si>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</si>
  <si>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</si>
  <si>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</si>
  <si>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</si>
  <si>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</si>
  <si>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</si>
  <si>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</si>
  <si>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</si>
  <si>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</si>
  <si>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</si>
  <si>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</si>
  <si>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</si>
  <si>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</si>
  <si>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</si>
  <si>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</si>
  <si>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</si>
  <si>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</si>
  <si>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</si>
  <si>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</si>
  <si>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</si>
  <si>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</si>
  <si>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</si>
  <si>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</si>
  <si>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</si>
  <si>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</si>
  <si>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</si>
  <si>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</si>
  <si>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</si>
  <si>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</si>
  <si>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</si>
  <si>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</si>
  <si>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</si>
  <si>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</si>
  <si>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</si>
  <si>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</si>
  <si>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</si>
  <si>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</si>
  <si>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</si>
  <si>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</si>
  <si>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</si>
  <si>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</si>
  <si>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</si>
  <si>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</si>
  <si>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</si>
  <si>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</si>
  <si>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</si>
  <si>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</si>
  <si>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</si>
  <si>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</si>
  <si>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</si>
  <si>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</si>
  <si>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</si>
  <si>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</si>
  <si>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</si>
  <si>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</si>
  <si>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</si>
  <si>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</si>
  <si>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</si>
  <si>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</si>
  <si>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</si>
  <si>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</si>
  <si>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</si>
  <si>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</si>
  <si>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</si>
  <si>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</si>
  <si>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</si>
  <si>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</si>
  <si>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</si>
  <si>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</si>
  <si>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</si>
  <si>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</si>
  <si>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</si>
  <si>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</si>
  <si>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</si>
  <si>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</si>
  <si>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</si>
  <si>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</si>
  <si>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</si>
  <si>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</si>
  <si>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</si>
  <si>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</si>
  <si>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</si>
  <si>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</si>
  <si>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</si>
  <si>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</si>
  <si>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</si>
  <si>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</si>
  <si>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</si>
  <si>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</si>
  <si>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</si>
  <si>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</si>
  <si>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</si>
  <si>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</si>
  <si>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</si>
  <si>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</si>
  <si>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</si>
  <si>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</si>
  <si>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</si>
  <si>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</si>
  <si>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</si>
  <si>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</si>
  <si>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</si>
  <si>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</si>
  <si>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</si>
  <si>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</si>
  <si>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</si>
  <si>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</si>
  <si>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</si>
  <si>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</si>
  <si>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</si>
  <si>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</si>
  <si>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</si>
  <si>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</si>
  <si>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</si>
  <si>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</si>
  <si>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</si>
  <si>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</si>
  <si>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</si>
  <si>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</si>
  <si>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</si>
  <si>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</si>
  <si>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</si>
  <si>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</si>
  <si>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</si>
  <si>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</si>
  <si>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</si>
  <si>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</si>
  <si>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</si>
  <si>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</si>
  <si>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</si>
  <si>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</si>
  <si>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</si>
  <si>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</si>
  <si>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</si>
  <si>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</si>
  <si>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</si>
  <si>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</si>
  <si>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</si>
  <si>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</si>
  <si>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</si>
  <si>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</si>
  <si>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</si>
  <si>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</si>
  <si>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</si>
  <si>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</si>
  <si>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</si>
  <si>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</si>
  <si>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</si>
  <si>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</si>
  <si>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</si>
  <si>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</si>
  <si>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</si>
  <si>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</si>
  <si>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</si>
  <si>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</si>
  <si>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</si>
  <si>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</si>
  <si>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</si>
  <si>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</si>
  <si>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</si>
  <si>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</si>
  <si>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</si>
  <si>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</si>
  <si>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</si>
  <si>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</si>
  <si>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</si>
  <si>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</si>
  <si>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</si>
  <si>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</si>
  <si>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</si>
  <si>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</si>
  <si>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</si>
  <si>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</si>
  <si>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</si>
  <si>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</si>
  <si>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</si>
  <si>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</si>
  <si>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</si>
  <si>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</si>
  <si>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</si>
  <si>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</si>
  <si>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</si>
  <si>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</si>
  <si>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</si>
  <si>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</si>
  <si>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</si>
  <si>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</si>
  <si>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</si>
  <si>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</si>
  <si>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</si>
  <si>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</si>
  <si>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</si>
  <si>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</si>
  <si>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</si>
  <si>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</si>
  <si>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</si>
  <si>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</si>
  <si>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</si>
  <si>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</si>
  <si>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</si>
  <si>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</si>
  <si>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</si>
  <si>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</si>
  <si>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</si>
  <si>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</si>
  <si>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</si>
  <si>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</si>
  <si>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</si>
  <si>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</si>
  <si>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</si>
  <si>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</si>
  <si>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</si>
  <si>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</si>
  <si>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</si>
  <si>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</si>
  <si>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</si>
  <si>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</si>
  <si>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</si>
  <si>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</si>
  <si>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</si>
  <si>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</si>
  <si>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</si>
  <si>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</si>
  <si>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</si>
  <si>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</si>
  <si>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</si>
  <si>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</si>
  <si>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</si>
  <si>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</si>
  <si>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</si>
  <si>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</si>
  <si>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</si>
  <si>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</si>
  <si>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</si>
  <si>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</si>
  <si>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</si>
  <si>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</si>
  <si>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</si>
  <si>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</si>
  <si>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</si>
  <si>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</si>
  <si>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</si>
  <si>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</si>
  <si>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</si>
  <si>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</si>
  <si>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</si>
  <si>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</si>
  <si>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</si>
  <si>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</si>
  <si>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</si>
  <si>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</si>
  <si>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</si>
  <si>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</si>
  <si>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</si>
  <si>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</si>
  <si>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</si>
  <si>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</si>
  <si>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</si>
  <si>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</si>
  <si>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</si>
  <si>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</si>
  <si>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</si>
  <si>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</si>
  <si>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</si>
  <si>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</si>
  <si>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</si>
  <si>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</si>
  <si>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</si>
  <si>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</si>
  <si>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</si>
  <si>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</si>
  <si>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</si>
  <si>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</si>
  <si>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</si>
  <si>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</si>
  <si>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</si>
  <si>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</si>
  <si>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</si>
  <si>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</si>
  <si>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</si>
  <si>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</si>
  <si>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</si>
  <si>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</si>
  <si>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</si>
  <si>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</si>
  <si>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</si>
  <si>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</si>
  <si>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</si>
  <si>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</si>
  <si>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</si>
  <si>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</si>
  <si>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</si>
  <si>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</si>
  <si>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</si>
  <si>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</si>
  <si>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</si>
  <si>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</si>
  <si>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</si>
  <si>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</si>
  <si>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</si>
  <si>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</si>
  <si>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</si>
  <si>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</si>
  <si>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</si>
  <si>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</si>
  <si>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</si>
  <si>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</si>
  <si>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</si>
  <si>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</si>
  <si>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</si>
  <si>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</si>
  <si>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</si>
  <si>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</si>
  <si>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</si>
  <si>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</si>
  <si>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</si>
  <si>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</si>
  <si>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</si>
  <si>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</si>
  <si>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</si>
  <si>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</si>
  <si>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</si>
  <si>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</si>
  <si>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</si>
  <si>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</si>
  <si>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</si>
  <si>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</si>
  <si>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</si>
  <si>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</si>
  <si>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</si>
  <si>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</si>
  <si>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</si>
  <si>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</si>
  <si>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</si>
  <si>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</si>
  <si>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</si>
  <si>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</si>
  <si>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</si>
  <si>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</si>
  <si>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</si>
  <si>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</si>
  <si>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</si>
  <si>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</si>
  <si>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</si>
  <si>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</si>
  <si>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</si>
  <si>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</si>
  <si>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</si>
  <si>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</si>
  <si>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</si>
  <si>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</si>
  <si>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</si>
  <si>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</si>
  <si>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</si>
  <si>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</si>
  <si>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</si>
  <si>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</si>
  <si>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</si>
  <si>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</si>
  <si>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</si>
  <si>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</si>
  <si>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</si>
  <si>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</si>
  <si>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</si>
  <si>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</si>
  <si>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</si>
  <si>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</si>
  <si>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</si>
  <si>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</si>
  <si>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</si>
  <si>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</si>
  <si>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</si>
  <si>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</si>
  <si>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</si>
  <si>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</si>
  <si>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</si>
  <si>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</si>
  <si>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</si>
  <si>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</si>
  <si>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</si>
  <si>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</si>
  <si>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</si>
  <si>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</si>
  <si>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</si>
  <si>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</si>
  <si>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</si>
  <si>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</si>
  <si>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</si>
  <si>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</si>
  <si>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</si>
  <si>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</si>
  <si>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</si>
  <si>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</si>
  <si>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</si>
  <si>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</si>
  <si>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</si>
  <si>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</si>
  <si>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</si>
  <si>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</si>
  <si>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</si>
  <si>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</si>
  <si>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</si>
  <si>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</si>
  <si>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</si>
  <si>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</si>
  <si>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</si>
  <si>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</si>
  <si>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</si>
  <si>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</si>
  <si>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</si>
  <si>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</si>
  <si>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</si>
  <si>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</si>
  <si>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</si>
  <si>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</si>
  <si>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</si>
  <si>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</si>
  <si>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</si>
  <si>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</si>
  <si>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</si>
  <si>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</si>
  <si>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</si>
  <si>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</si>
  <si>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</si>
  <si>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</si>
  <si>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</si>
  <si>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</si>
  <si>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</si>
  <si>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</si>
  <si>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</si>
  <si>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</si>
  <si>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</si>
  <si>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</si>
  <si>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</si>
  <si>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</si>
  <si>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</si>
  <si>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</si>
  <si>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</si>
  <si>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</si>
  <si>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</si>
  <si>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</si>
  <si>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</si>
  <si>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</si>
  <si>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</si>
  <si>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</si>
  <si>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</si>
  <si>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</si>
  <si>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</si>
  <si>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</si>
  <si>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</si>
  <si>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</si>
  <si>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</si>
  <si>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</si>
  <si>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</si>
  <si>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</si>
  <si>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</si>
  <si>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</si>
  <si>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</si>
  <si>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</si>
  <si>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</si>
  <si>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</si>
  <si>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</si>
  <si>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</si>
  <si>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</si>
  <si>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</si>
  <si>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</si>
  <si>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</si>
  <si>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</si>
  <si>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</si>
  <si>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</si>
  <si>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</si>
  <si>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</si>
  <si>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</si>
  <si>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</si>
  <si>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</si>
  <si>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</si>
  <si>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</si>
  <si>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</si>
  <si>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</si>
  <si>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</si>
  <si>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</si>
  <si>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</si>
  <si>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</si>
  <si>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</si>
  <si>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</si>
  <si>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</si>
  <si>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</si>
  <si>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</si>
  <si>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</si>
  <si>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</si>
  <si>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</si>
  <si>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</si>
  <si>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</si>
  <si>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</si>
  <si>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</si>
  <si>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</si>
  <si>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</si>
  <si>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</si>
  <si>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</si>
  <si>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</si>
  <si>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</si>
  <si>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</si>
  <si>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</si>
  <si>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</si>
  <si>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</si>
  <si>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</si>
  <si>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</si>
  <si>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</si>
  <si>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</si>
  <si>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</si>
  <si>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</si>
  <si>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</si>
  <si>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</si>
  <si>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</si>
  <si>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</si>
  <si>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</si>
  <si>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</si>
  <si>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</si>
  <si>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</si>
  <si>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</si>
  <si>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</si>
  <si>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</si>
  <si>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</si>
  <si>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</si>
  <si>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</si>
  <si>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</si>
  <si>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</si>
  <si>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</si>
  <si>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</si>
  <si>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</si>
  <si>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</si>
  <si>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</si>
  <si>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</si>
  <si>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</si>
  <si>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</si>
  <si>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</si>
  <si>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</si>
  <si>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</si>
  <si>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</si>
  <si>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</si>
  <si>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</si>
  <si>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</si>
  <si>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</si>
  <si>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</si>
  <si>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</si>
  <si>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</si>
  <si>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</si>
  <si>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</si>
  <si>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</si>
  <si>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</si>
  <si>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</si>
  <si>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</si>
  <si>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</si>
  <si>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</si>
  <si>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</si>
  <si>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</si>
  <si>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</si>
  <si>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</si>
  <si>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</si>
  <si>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</si>
  <si>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</si>
  <si>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</si>
  <si>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</si>
  <si>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</si>
  <si>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</si>
  <si>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</si>
  <si>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</si>
  <si>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</si>
  <si>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</si>
  <si>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</si>
  <si>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</si>
  <si>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</si>
  <si>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</si>
  <si>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</si>
  <si>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</si>
  <si>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</si>
  <si>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</si>
  <si>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</si>
  <si>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</si>
  <si>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</si>
  <si>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</si>
  <si>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</si>
  <si>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</si>
  <si>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</si>
  <si>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</si>
  <si>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</si>
  <si>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</si>
  <si>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</si>
  <si>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</si>
  <si>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</si>
  <si>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</si>
  <si>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</si>
  <si>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</si>
  <si>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</si>
  <si>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</si>
  <si>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</si>
  <si>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</si>
  <si>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</si>
  <si>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</si>
  <si>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</si>
  <si>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</si>
  <si>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</si>
  <si>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</si>
  <si>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</si>
  <si>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</si>
  <si>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</si>
  <si>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</si>
  <si>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</si>
  <si>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</si>
  <si>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</si>
  <si>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</si>
  <si>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</si>
  <si>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</si>
  <si>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</si>
  <si>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</si>
  <si>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</si>
  <si>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</si>
  <si>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</si>
  <si>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</si>
  <si>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</si>
  <si>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</si>
  <si>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</si>
  <si>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</si>
  <si>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</si>
  <si>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</si>
  <si>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</si>
  <si>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</si>
  <si>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</si>
  <si>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</si>
  <si>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</si>
  <si>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</si>
  <si>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</si>
  <si>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</si>
  <si>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</si>
  <si>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</si>
  <si>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</si>
  <si>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</si>
  <si>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</si>
  <si>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</si>
  <si>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</si>
  <si>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</si>
  <si>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</si>
  <si>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</si>
  <si>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</si>
  <si>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</si>
  <si>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</si>
  <si>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</si>
  <si>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</si>
  <si>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</si>
  <si>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</si>
  <si>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</si>
  <si>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</si>
  <si>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</si>
  <si>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</si>
  <si>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</si>
  <si>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</si>
  <si>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</si>
  <si>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</si>
  <si>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</si>
  <si>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</si>
  <si>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</si>
  <si>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</si>
  <si>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</si>
  <si>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</si>
  <si>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</si>
  <si>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</si>
  <si>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</si>
  <si>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</si>
  <si>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</si>
  <si>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</si>
  <si>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</si>
  <si>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</si>
  <si>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</si>
  <si>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</si>
  <si>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</si>
  <si>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</si>
  <si>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</si>
  <si>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</si>
  <si>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</si>
  <si>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</si>
  <si>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</si>
  <si>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</si>
  <si>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</si>
  <si>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</si>
  <si>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</si>
  <si>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</si>
  <si>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</si>
  <si>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</si>
  <si>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</si>
  <si>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</si>
  <si>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</si>
  <si>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</si>
  <si>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</si>
  <si>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</si>
  <si>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</si>
  <si>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</si>
  <si>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</si>
  <si>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</si>
  <si>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</si>
  <si>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</si>
  <si>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</si>
  <si>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</si>
  <si>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</si>
  <si>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</si>
  <si>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</si>
  <si>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</si>
  <si>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</si>
  <si>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</si>
  <si>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</si>
  <si>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</si>
  <si>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</si>
  <si>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</si>
  <si>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</si>
  <si>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</si>
  <si>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</si>
  <si>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</si>
  <si>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</si>
  <si>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</si>
  <si>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</si>
  <si>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</si>
  <si>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</si>
  <si>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</si>
  <si>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</si>
  <si>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</si>
  <si>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</si>
  <si>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</si>
  <si>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</si>
  <si>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</si>
  <si>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</si>
  <si>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</si>
  <si>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</si>
  <si>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</si>
  <si>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</si>
  <si>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</si>
  <si>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</si>
  <si>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</si>
  <si>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</si>
  <si>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</si>
  <si>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</si>
  <si>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</si>
  <si>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</si>
  <si>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</si>
  <si>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</si>
  <si>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</si>
  <si>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</si>
  <si>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</si>
  <si>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</si>
  <si>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</si>
  <si>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</si>
  <si>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</si>
  <si>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</si>
  <si>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</si>
  <si>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</si>
  <si>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</si>
  <si>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</si>
  <si>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</si>
  <si>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</si>
  <si>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</si>
  <si>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</si>
  <si>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</si>
  <si>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</si>
  <si>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</si>
  <si>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</si>
  <si>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</si>
  <si>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</si>
  <si>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</si>
  <si>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</si>
  <si>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</si>
  <si>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</si>
  <si>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</si>
  <si>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</si>
  <si>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</si>
  <si>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</si>
  <si>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</si>
  <si>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</si>
  <si>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</si>
  <si>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</si>
  <si>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</si>
  <si>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</si>
  <si>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</si>
  <si>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</si>
  <si>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</si>
  <si>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</si>
  <si>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</si>
  <si>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</si>
  <si>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</si>
  <si>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</si>
  <si>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</si>
  <si>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</si>
  <si>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</si>
  <si>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</si>
  <si>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</si>
  <si>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</si>
  <si>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</si>
  <si>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</si>
  <si>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</si>
  <si>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</si>
  <si>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</si>
  <si>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</si>
  <si>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</si>
  <si>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</si>
  <si>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</si>
  <si>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</si>
  <si>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</si>
  <si>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</si>
  <si>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</si>
  <si>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</si>
  <si>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</si>
  <si>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</si>
  <si>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</si>
  <si>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</si>
  <si>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</si>
  <si>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</si>
  <si>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</si>
  <si>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</si>
  <si>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</si>
  <si>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</si>
  <si>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</si>
  <si>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</si>
  <si>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</si>
  <si>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</si>
  <si>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</si>
  <si>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</si>
  <si>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</si>
  <si>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</si>
  <si>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</si>
  <si>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</si>
  <si>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</si>
  <si>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</si>
  <si>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</si>
  <si>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</si>
  <si>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</si>
  <si>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</si>
  <si>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</si>
  <si>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</si>
  <si>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</si>
  <si>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</si>
  <si>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</si>
  <si>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</si>
  <si>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</si>
  <si>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</si>
  <si>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</si>
  <si>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</si>
  <si>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</si>
  <si>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</si>
  <si>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</si>
  <si>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</si>
  <si>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</si>
  <si>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</si>
  <si>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</si>
  <si>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</si>
  <si>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</si>
  <si>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</si>
  <si>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</si>
  <si>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</si>
  <si>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</si>
  <si>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</si>
  <si>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</si>
  <si>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</si>
  <si>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</si>
  <si>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</si>
  <si>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</si>
  <si>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</si>
  <si>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</si>
  <si>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</si>
  <si>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</si>
  <si>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</si>
  <si>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</si>
  <si>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</si>
  <si>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</si>
  <si>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</si>
  <si>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</si>
  <si>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</si>
  <si>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</si>
  <si>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</si>
  <si>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</si>
  <si>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</si>
  <si>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</si>
  <si>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</si>
  <si>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</si>
  <si>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</si>
  <si>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</si>
  <si>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</si>
  <si>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</si>
  <si>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</si>
  <si>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</si>
  <si>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</si>
  <si>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</si>
  <si>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</si>
  <si>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</si>
  <si>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</si>
  <si>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</si>
  <si>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</si>
  <si>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</si>
  <si>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</si>
  <si>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</si>
  <si>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</si>
  <si>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</si>
  <si>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</si>
  <si>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</si>
  <si>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</si>
  <si>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</si>
  <si>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</si>
  <si>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</si>
  <si>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</si>
  <si>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</si>
  <si>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</si>
  <si>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</si>
  <si>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</si>
  <si>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</si>
  <si>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</si>
  <si>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</si>
  <si>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</si>
  <si>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</si>
  <si>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</si>
  <si>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</si>
  <si>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</si>
  <si>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</si>
  <si>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</si>
  <si>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</si>
  <si>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</si>
  <si>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</si>
  <si>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</si>
  <si>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</si>
  <si>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</si>
  <si>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</si>
  <si>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</si>
  <si>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</si>
  <si>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</si>
  <si>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</si>
  <si>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</si>
  <si>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</si>
  <si>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</si>
  <si>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</si>
  <si>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</si>
  <si>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</si>
  <si>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</si>
  <si>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</si>
  <si>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</si>
  <si>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</si>
  <si>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</si>
  <si>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</si>
  <si>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</si>
  <si>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</si>
  <si>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</si>
  <si>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</si>
  <si>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</si>
  <si>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</si>
  <si>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</si>
  <si>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</si>
  <si>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</si>
  <si>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</si>
  <si>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</si>
  <si>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</si>
  <si>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</si>
  <si>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</si>
  <si>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</si>
  <si>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</si>
  <si>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</si>
  <si>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</si>
  <si>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</si>
  <si>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</si>
  <si>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</si>
  <si>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</si>
  <si>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</si>
  <si>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</si>
  <si>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</si>
  <si>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</si>
  <si>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</si>
  <si>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</si>
  <si>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</si>
  <si>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</si>
  <si>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</si>
  <si>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</si>
  <si>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</si>
  <si>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</si>
  <si>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</si>
  <si>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</si>
  <si>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</si>
  <si>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</si>
  <si>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</si>
  <si>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</si>
  <si>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</si>
  <si>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</si>
  <si>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</si>
  <si>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</si>
  <si>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</si>
  <si>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</si>
  <si>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</si>
  <si>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</si>
  <si>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</si>
  <si>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</si>
  <si>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</si>
  <si>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</si>
  <si>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</si>
  <si>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</si>
  <si>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</si>
  <si>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</si>
  <si>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</si>
  <si>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</si>
  <si>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</si>
  <si>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</si>
  <si>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</si>
  <si>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</si>
  <si>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</si>
  <si>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</si>
  <si>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</si>
  <si>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</si>
  <si>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</si>
  <si>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</si>
  <si>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</si>
  <si>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</si>
  <si>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</si>
  <si>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</si>
  <si>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</si>
  <si>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</si>
  <si>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</si>
  <si>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</si>
  <si>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</si>
  <si>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</si>
  <si>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</si>
  <si>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</si>
  <si>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</si>
  <si>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</si>
  <si>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</si>
  <si>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</si>
  <si>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</si>
  <si>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</si>
  <si>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</si>
  <si>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</si>
  <si>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</si>
  <si>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</si>
  <si>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</si>
  <si>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</si>
  <si>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</si>
  <si>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</si>
  <si>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</si>
  <si>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</si>
  <si>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</si>
  <si>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</si>
  <si>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</si>
  <si>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</si>
  <si>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</si>
  <si>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</si>
  <si>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</si>
  <si>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</si>
  <si>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</si>
  <si>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</si>
  <si>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</si>
  <si>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</si>
  <si>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</si>
  <si>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</si>
  <si>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</si>
  <si>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</si>
  <si>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</si>
  <si>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</si>
  <si>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</si>
  <si>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</si>
  <si>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</si>
  <si>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</si>
  <si>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</si>
  <si>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</si>
  <si>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</si>
  <si>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</si>
  <si>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</si>
  <si>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</si>
  <si>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</si>
  <si>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</si>
  <si>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</si>
  <si>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</si>
  <si>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</si>
  <si>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</si>
  <si>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</si>
  <si>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</si>
  <si>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</si>
  <si>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</si>
  <si>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</si>
  <si>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</si>
  <si>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</si>
  <si>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</si>
  <si>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</si>
  <si>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</si>
  <si>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</si>
  <si>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</si>
  <si>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</si>
  <si>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</si>
  <si>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</si>
  <si>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</si>
  <si>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</si>
  <si>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</si>
  <si>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</si>
  <si>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</si>
  <si>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</si>
  <si>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</si>
  <si>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</si>
  <si>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</si>
  <si>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</si>
  <si>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</si>
  <si>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</si>
  <si>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</si>
  <si>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</si>
  <si>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</si>
  <si>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</si>
  <si>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</si>
  <si>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</si>
  <si>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</si>
  <si>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</si>
  <si>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</si>
  <si>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</si>
  <si>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</si>
  <si>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</si>
  <si>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</si>
  <si>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</si>
  <si>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</si>
  <si>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</si>
  <si>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</si>
  <si>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</si>
  <si>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</si>
  <si>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</si>
  <si>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</si>
  <si>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</si>
  <si>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</si>
  <si>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</si>
  <si>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</si>
  <si>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</si>
  <si>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</si>
  <si>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</si>
  <si>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</si>
  <si>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</si>
  <si>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</si>
  <si>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</si>
  <si>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</si>
  <si>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</si>
  <si>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</si>
  <si>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</si>
  <si>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</si>
  <si>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</si>
  <si>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</si>
  <si>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</si>
  <si>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</si>
  <si>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</si>
  <si>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</si>
  <si>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</si>
  <si>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</si>
  <si>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</si>
  <si>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</si>
  <si>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</si>
  <si>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</si>
  <si>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</si>
  <si>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</si>
  <si>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</si>
  <si>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</si>
  <si>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</si>
  <si>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</si>
  <si>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</si>
  <si>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</si>
  <si>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</si>
  <si>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</si>
  <si>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</si>
  <si>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</si>
  <si>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</si>
  <si>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</si>
  <si>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</si>
  <si>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</si>
  <si>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</si>
  <si>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</si>
  <si>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</si>
  <si>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</si>
  <si>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</si>
  <si>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</si>
  <si>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</si>
  <si>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</si>
  <si>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</si>
  <si>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</si>
  <si>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</si>
  <si>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</si>
  <si>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</si>
  <si>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</si>
  <si>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</si>
  <si>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</si>
  <si>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</si>
  <si>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</si>
  <si>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</si>
  <si>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</si>
  <si>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</si>
  <si>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</si>
  <si>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</si>
  <si>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</si>
  <si>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</si>
  <si>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</si>
  <si>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</si>
  <si>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</si>
  <si>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</si>
  <si>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</si>
  <si>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</si>
  <si>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</si>
  <si>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</si>
  <si>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</si>
  <si>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</si>
  <si>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</si>
  <si>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</si>
  <si>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</si>
  <si>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</si>
  <si>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</si>
  <si>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</si>
  <si>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</si>
  <si>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</si>
  <si>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</si>
  <si>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</si>
  <si>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</si>
  <si>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</si>
  <si>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</si>
  <si>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</si>
  <si>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</si>
  <si>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</si>
  <si>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</si>
  <si>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</si>
  <si>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</si>
  <si>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</si>
  <si>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</si>
  <si>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</si>
  <si>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</si>
  <si>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</si>
  <si>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</si>
  <si>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</si>
  <si>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</si>
  <si>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</si>
  <si>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</si>
  <si>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</si>
  <si>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</si>
  <si>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</si>
  <si>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</si>
  <si>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</si>
  <si>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</si>
  <si>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</si>
  <si>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</si>
  <si>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</si>
  <si>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</si>
  <si>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</si>
  <si>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</si>
  <si>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</si>
  <si>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</si>
  <si>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</si>
  <si>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</si>
  <si>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</si>
  <si>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</si>
  <si>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</si>
  <si>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</si>
  <si>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</si>
  <si>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</si>
  <si>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</si>
  <si>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</si>
  <si>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</si>
  <si>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</si>
  <si>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</si>
  <si>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</si>
  <si>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</si>
  <si>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</si>
  <si>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</si>
  <si>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</si>
  <si>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</si>
  <si>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</si>
  <si>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</si>
  <si>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</si>
  <si>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</si>
  <si>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</si>
  <si>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</si>
  <si>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</si>
  <si>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</si>
  <si>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</si>
  <si>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</si>
  <si>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</si>
  <si>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</si>
  <si>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</si>
  <si>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</si>
  <si>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</si>
  <si>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</si>
  <si>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</si>
  <si>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</si>
  <si>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</si>
  <si>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</si>
  <si>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</si>
  <si>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</si>
  <si>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</si>
  <si>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</si>
  <si>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</si>
  <si>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</si>
  <si>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</si>
  <si>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</si>
  <si>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</si>
  <si>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</si>
  <si>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</si>
  <si>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</si>
  <si>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</si>
  <si>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</si>
  <si>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</si>
  <si>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</si>
  <si>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</si>
  <si>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</si>
  <si>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</si>
  <si>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</si>
  <si>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</si>
  <si>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</si>
  <si>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</si>
  <si>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</si>
  <si>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</si>
  <si>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</si>
  <si>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</si>
  <si>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</si>
  <si>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</si>
  <si>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</si>
  <si>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</si>
  <si>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</si>
  <si>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</si>
  <si>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</si>
  <si>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</si>
  <si>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</si>
  <si>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</si>
  <si>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</si>
  <si>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</si>
  <si>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</si>
  <si>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</si>
  <si>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</si>
  <si>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</si>
  <si>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</si>
  <si>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</si>
  <si>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</si>
  <si>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</si>
  <si>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</si>
  <si>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</si>
  <si>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</si>
  <si>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</si>
  <si>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</si>
  <si>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</si>
  <si>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</si>
  <si>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</si>
  <si>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</si>
  <si>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</si>
  <si>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</si>
  <si>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</si>
  <si>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</si>
  <si>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</si>
  <si>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</si>
  <si>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</si>
  <si>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</si>
  <si>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</si>
  <si>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</si>
  <si>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</si>
  <si>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</si>
  <si>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</si>
  <si>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</si>
  <si>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</si>
  <si>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</si>
  <si>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</si>
  <si>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</si>
  <si>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</si>
  <si>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</si>
  <si>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</si>
  <si>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</si>
  <si>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</si>
  <si>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</si>
  <si>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</si>
  <si>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</si>
  <si>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</si>
  <si>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</si>
  <si>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</si>
  <si>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</si>
  <si>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</si>
  <si>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</si>
  <si>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</si>
  <si>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</si>
  <si>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</si>
  <si>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</si>
  <si>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</si>
  <si>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</si>
  <si>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</si>
  <si>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</si>
  <si>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</si>
  <si>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</si>
  <si>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</si>
  <si>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</si>
  <si>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</si>
  <si>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</si>
  <si>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</si>
  <si>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</si>
  <si>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</si>
  <si>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</si>
  <si>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</si>
  <si>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</si>
  <si>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</si>
  <si>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</si>
  <si>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</si>
  <si>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</si>
  <si>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</si>
  <si>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</si>
  <si>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</si>
  <si>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</si>
  <si>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</si>
  <si>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</si>
  <si>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</si>
  <si>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</si>
  <si>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</si>
  <si>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</si>
  <si>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</si>
  <si>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</si>
  <si>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</si>
  <si>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</si>
  <si>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</si>
  <si>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</si>
  <si>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</si>
  <si>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</si>
  <si>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</si>
  <si>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</si>
  <si>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</si>
  <si>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</si>
  <si>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</si>
  <si>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</si>
  <si>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</si>
  <si>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</si>
  <si>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</si>
  <si>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</si>
  <si>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</si>
  <si>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</si>
  <si>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</si>
  <si>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</si>
  <si>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</si>
  <si>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</si>
  <si>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</si>
  <si>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</si>
  <si>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</si>
  <si>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</si>
  <si>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</si>
  <si>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</si>
  <si>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</si>
  <si>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</si>
  <si>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</si>
  <si>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</si>
  <si>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</si>
  <si>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</si>
  <si>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</si>
  <si>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</si>
  <si>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</si>
  <si>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</si>
  <si>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</si>
  <si>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</si>
  <si>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</si>
  <si>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</si>
  <si>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</si>
  <si>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</si>
  <si>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</si>
  <si>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</si>
  <si>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</si>
  <si>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</si>
  <si>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</si>
  <si>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</si>
  <si>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</si>
  <si>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</si>
  <si>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</si>
  <si>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</si>
  <si>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</si>
  <si>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</si>
  <si>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</si>
  <si>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</si>
  <si>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</si>
  <si>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</si>
  <si>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</si>
  <si>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</si>
  <si>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</si>
  <si>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</si>
  <si>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</si>
  <si>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</si>
  <si>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</si>
  <si>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</si>
  <si>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</si>
  <si>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</si>
  <si>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</si>
  <si>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</si>
  <si>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</si>
  <si>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</si>
  <si>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</si>
  <si>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</si>
  <si>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</si>
  <si>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</si>
  <si>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</si>
  <si>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</si>
  <si>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</si>
  <si>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</si>
  <si>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</si>
  <si>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</si>
  <si>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</si>
  <si>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</si>
  <si>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</si>
  <si>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</si>
  <si>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</si>
  <si>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</si>
  <si>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</si>
  <si>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</si>
  <si>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</si>
  <si>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</si>
  <si>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</si>
  <si>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</si>
  <si>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</si>
  <si>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</si>
  <si>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</si>
  <si>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</si>
  <si>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</si>
  <si>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</si>
  <si>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</si>
  <si>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</si>
  <si>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</si>
  <si>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</si>
  <si>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</si>
  <si>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</si>
  <si>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</si>
  <si>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</si>
  <si>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</si>
  <si>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</si>
  <si>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</si>
  <si>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</si>
  <si>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</si>
  <si>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</si>
  <si>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</si>
  <si>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</si>
  <si>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</si>
  <si>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</si>
  <si>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</si>
  <si>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</si>
  <si>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</si>
  <si>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</si>
  <si>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</si>
  <si>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</si>
  <si>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</si>
  <si>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</si>
  <si>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</si>
  <si>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</si>
  <si>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</si>
  <si>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</si>
  <si>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</si>
  <si>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</si>
  <si>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</si>
  <si>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</si>
  <si>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</si>
  <si>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</si>
  <si>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</si>
  <si>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</si>
  <si>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</si>
  <si>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</si>
  <si>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</si>
  <si>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</si>
  <si>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</si>
  <si>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</si>
  <si>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</si>
  <si>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</si>
  <si>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</si>
  <si>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</si>
  <si>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</si>
  <si>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</si>
  <si>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</si>
  <si>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</si>
  <si>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</si>
  <si>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</si>
  <si>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</si>
  <si>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</si>
  <si>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</si>
  <si>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</si>
  <si>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</si>
  <si>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</si>
  <si>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</si>
  <si>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</si>
  <si>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</si>
  <si>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</si>
  <si>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</si>
  <si>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</si>
  <si>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</si>
  <si>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</si>
  <si>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</si>
  <si>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</si>
  <si>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</si>
  <si>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</si>
  <si>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</si>
  <si>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</si>
  <si>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</si>
  <si>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</si>
  <si>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</si>
  <si>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</si>
  <si>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</si>
  <si>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</si>
  <si>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</si>
  <si>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</si>
  <si>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</si>
  <si>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</si>
  <si>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</si>
  <si>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</si>
  <si>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</si>
  <si>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</si>
  <si>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</si>
  <si>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</si>
  <si>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</si>
  <si>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</si>
  <si>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</si>
  <si>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</si>
  <si>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</si>
  <si>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</si>
  <si>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</si>
  <si>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</si>
  <si>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</si>
  <si>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</si>
  <si>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</si>
  <si>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</si>
  <si>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</si>
  <si>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</si>
  <si>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</si>
  <si>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</si>
  <si>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</si>
  <si>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</si>
  <si>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</si>
  <si>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</si>
  <si>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</si>
  <si>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</si>
  <si>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</si>
  <si>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</si>
  <si>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</si>
  <si>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</si>
  <si>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</si>
  <si>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</si>
  <si>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</si>
  <si>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</si>
  <si>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</si>
  <si>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</si>
  <si>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</si>
  <si>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</si>
  <si>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</si>
  <si>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</si>
  <si>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</si>
  <si>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</si>
  <si>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</si>
  <si>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</si>
  <si>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</si>
  <si>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</si>
  <si>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</si>
  <si>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</si>
  <si>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</si>
  <si>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</si>
  <si>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</si>
  <si>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</si>
  <si>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</si>
  <si>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</si>
  <si>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</si>
  <si>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</si>
  <si>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</si>
  <si>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</si>
  <si>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</si>
  <si>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</si>
  <si>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</si>
  <si>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</si>
  <si>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</si>
  <si>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</si>
  <si>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</si>
  <si>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</si>
  <si>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</si>
  <si>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</si>
  <si>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</si>
  <si>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</si>
  <si>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</si>
  <si>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</si>
  <si>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</si>
  <si>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</si>
  <si>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</si>
  <si>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</si>
  <si>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</si>
  <si>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</si>
  <si>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</si>
  <si>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</si>
  <si>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</si>
  <si>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</si>
  <si>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</si>
  <si>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</si>
  <si>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</si>
  <si>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</si>
  <si>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</si>
  <si>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</si>
  <si>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</si>
  <si>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</si>
  <si>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</si>
  <si>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</si>
  <si>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</si>
  <si>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</si>
  <si>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</si>
  <si>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</si>
  <si>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</si>
  <si>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</si>
  <si>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</si>
  <si>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</si>
  <si>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</si>
  <si>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</si>
  <si>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</si>
  <si>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</si>
  <si>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</si>
  <si>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</si>
  <si>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</si>
  <si>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</si>
  <si>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</si>
  <si>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</si>
  <si>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</si>
  <si>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</si>
  <si>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</si>
  <si>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</si>
  <si>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</si>
  <si>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</si>
  <si>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</si>
  <si>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</si>
  <si>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</si>
  <si>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</si>
  <si>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</si>
  <si>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</si>
  <si>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</si>
  <si>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</si>
  <si>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</si>
  <si>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</si>
  <si>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</si>
  <si>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</si>
  <si>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</si>
  <si>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</si>
  <si>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</si>
  <si>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</si>
  <si>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</si>
  <si>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</si>
  <si>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</si>
  <si>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</si>
  <si>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</si>
  <si>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</si>
  <si>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</si>
  <si>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</si>
  <si>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</si>
  <si>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</si>
  <si>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</si>
  <si>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</si>
  <si>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</si>
  <si>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</si>
  <si>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</si>
  <si>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</si>
  <si>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</si>
  <si>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</si>
  <si>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</si>
  <si>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</si>
  <si>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</si>
  <si>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</si>
  <si>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</si>
  <si>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</si>
  <si>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</si>
  <si>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</si>
  <si>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</si>
  <si>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</si>
  <si>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</si>
  <si>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</si>
  <si>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</si>
  <si>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</si>
  <si>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</si>
  <si>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</si>
  <si>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</si>
  <si>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</si>
  <si>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</si>
  <si>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</si>
  <si>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</si>
  <si>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</si>
  <si>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</si>
  <si>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</si>
  <si>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</si>
  <si>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</si>
  <si>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</si>
  <si>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</si>
  <si>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</si>
  <si>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</si>
  <si>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</si>
  <si>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</si>
  <si>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</si>
  <si>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</si>
  <si>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</si>
  <si>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</si>
  <si>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</si>
  <si>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</si>
  <si>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</si>
  <si>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</si>
  <si>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</si>
  <si>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</si>
  <si>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</si>
  <si>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</si>
  <si>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</si>
  <si>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</si>
  <si>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</si>
  <si>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</si>
  <si>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</si>
  <si>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</si>
  <si>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</si>
  <si>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</si>
  <si>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</si>
  <si>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</si>
  <si>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</si>
  <si>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</si>
  <si>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</si>
  <si>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</si>
  <si>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</si>
  <si>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</si>
  <si>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</si>
  <si>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</si>
  <si>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</si>
  <si>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</si>
  <si>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</si>
  <si>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</si>
  <si>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</si>
  <si>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</si>
  <si>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</si>
  <si>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</si>
  <si>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</si>
  <si>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</si>
  <si>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</si>
  <si>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</si>
  <si>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</si>
  <si>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</si>
  <si>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</si>
  <si>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</si>
  <si>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</si>
  <si>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</si>
  <si>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</si>
  <si>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</si>
  <si>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</si>
  <si>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</si>
  <si>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</si>
  <si>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</si>
  <si>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</si>
  <si>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</si>
  <si>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</si>
  <si>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</si>
  <si>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</si>
  <si>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</si>
  <si>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</si>
  <si>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</si>
  <si>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</si>
  <si>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</si>
  <si>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</si>
  <si>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</si>
  <si>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</si>
  <si>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</si>
  <si>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</si>
  <si>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</si>
  <si>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</si>
  <si>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</si>
  <si>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</si>
  <si>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</si>
  <si>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</si>
  <si>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</si>
  <si>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</si>
  <si>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</si>
  <si>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</si>
  <si>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</si>
  <si>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</si>
  <si>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</si>
  <si>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</si>
  <si>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</si>
  <si>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</si>
  <si>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</si>
  <si>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</si>
  <si>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</si>
  <si>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</si>
  <si>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</si>
  <si>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</si>
  <si>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</si>
  <si>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</si>
  <si>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</si>
  <si>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</si>
  <si>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</si>
  <si>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</si>
  <si>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</si>
  <si>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</si>
  <si>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</si>
  <si>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</si>
  <si>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</si>
  <si>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</si>
  <si>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</si>
  <si>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</si>
  <si>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</si>
  <si>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</si>
  <si>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</si>
  <si>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</si>
  <si>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</si>
  <si>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</si>
  <si>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</si>
  <si>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</si>
  <si>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</si>
  <si>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</si>
  <si>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</si>
  <si>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</si>
  <si>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</si>
  <si>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</si>
  <si>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</si>
  <si>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</si>
  <si>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</si>
  <si>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</si>
  <si>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</si>
  <si>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</si>
  <si>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</si>
  <si>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</si>
  <si>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</si>
  <si>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</si>
  <si>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</si>
  <si>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</si>
  <si>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</si>
  <si>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</si>
  <si>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</si>
  <si>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</si>
  <si>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</si>
  <si>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</si>
  <si>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</si>
  <si>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</si>
  <si>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</si>
  <si>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</si>
  <si>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</si>
  <si>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</si>
  <si>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</si>
  <si>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</si>
  <si>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</si>
  <si>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</si>
  <si>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</si>
  <si>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</si>
  <si>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</si>
  <si>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</si>
  <si>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</si>
  <si>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</si>
  <si>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</si>
  <si>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</si>
  <si>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</si>
  <si>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</si>
  <si>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</si>
  <si>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</si>
  <si>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</si>
  <si>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</si>
  <si>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</si>
  <si>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</si>
  <si>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</si>
  <si>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</si>
  <si>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</si>
  <si>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</si>
  <si>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</si>
  <si>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</si>
  <si>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</si>
  <si>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</si>
  <si>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</si>
  <si>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</si>
  <si>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</si>
  <si>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</si>
  <si>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</si>
  <si>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</si>
  <si>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</si>
  <si>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</si>
  <si>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</si>
  <si>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</si>
  <si>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</si>
  <si>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</si>
  <si>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</si>
  <si>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</si>
  <si>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</si>
  <si>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</si>
  <si>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</si>
  <si>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</si>
  <si>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</si>
  <si>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</si>
  <si>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</si>
  <si>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</si>
  <si>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</si>
  <si>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</si>
  <si>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</si>
  <si>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</si>
  <si>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</si>
  <si>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</si>
  <si>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</si>
  <si>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</si>
  <si>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</si>
  <si>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</si>
  <si>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</si>
  <si>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</si>
  <si>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</si>
  <si>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</si>
  <si>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</si>
  <si>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</si>
  <si>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</si>
  <si>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</si>
  <si>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</si>
  <si>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</si>
  <si>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</si>
  <si>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</si>
  <si>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</si>
  <si>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</si>
  <si>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</si>
  <si>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</si>
  <si>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</si>
  <si>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</si>
  <si>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</si>
  <si>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</si>
  <si>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</si>
  <si>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</si>
  <si>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</si>
  <si>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</si>
  <si>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</si>
  <si>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</si>
  <si>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</si>
  <si>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</si>
  <si>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</si>
  <si>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</si>
  <si>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</si>
  <si>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</si>
  <si>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</si>
  <si>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</si>
  <si>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</si>
  <si>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</si>
  <si>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</si>
  <si>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</si>
  <si>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</si>
  <si>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</si>
  <si>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</si>
  <si>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</si>
  <si>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</si>
  <si>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</si>
  <si>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</si>
  <si>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</si>
  <si>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</si>
  <si>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</si>
  <si>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</si>
  <si>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</si>
  <si>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</si>
  <si>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</si>
  <si>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</si>
  <si>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</si>
  <si>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</si>
  <si>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</si>
  <si>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</si>
  <si>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</si>
  <si>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</si>
  <si>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</si>
  <si>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</si>
  <si>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</si>
  <si>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</si>
  <si>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</si>
  <si>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</si>
  <si>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</si>
  <si>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</si>
  <si>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</si>
  <si>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</si>
  <si>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</si>
  <si>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</si>
  <si>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</si>
  <si>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</si>
  <si>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</si>
  <si>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</si>
  <si>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</si>
  <si>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</si>
  <si>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</si>
  <si>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</si>
  <si>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</si>
  <si>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</si>
  <si>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</si>
  <si>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</si>
  <si>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</si>
  <si>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</si>
  <si>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</si>
  <si>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</si>
  <si>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</si>
  <si>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</si>
  <si>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</si>
  <si>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</si>
  <si>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</si>
  <si>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</si>
  <si>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</si>
  <si>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</si>
  <si>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</si>
  <si>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</si>
  <si>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</si>
  <si>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</si>
  <si>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</si>
  <si>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</si>
  <si>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</si>
  <si>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</si>
  <si>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</si>
  <si>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</si>
  <si>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</si>
  <si>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</si>
  <si>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</si>
  <si>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</si>
  <si>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</si>
  <si>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</si>
  <si>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</si>
  <si>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</si>
  <si>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</si>
  <si>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</si>
  <si>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</si>
  <si>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</si>
  <si>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</si>
  <si>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</si>
  <si>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</si>
  <si>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</si>
  <si>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</si>
  <si>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</si>
  <si>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</si>
  <si>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</si>
  <si>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</si>
  <si>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</si>
  <si>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</si>
  <si>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</si>
  <si>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</si>
  <si>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</si>
  <si>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</si>
  <si>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</si>
  <si>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</si>
  <si>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</si>
  <si>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</si>
  <si>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</si>
  <si>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</si>
  <si>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</si>
  <si>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</si>
  <si>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</si>
  <si>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</si>
  <si>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</si>
  <si>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</si>
  <si>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</si>
  <si>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</si>
  <si>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</si>
  <si>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</si>
  <si>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</si>
  <si>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</si>
  <si>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</si>
  <si>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</si>
  <si>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</si>
  <si>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</si>
  <si>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</si>
  <si>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</si>
  <si>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</si>
  <si>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</si>
  <si>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</si>
  <si>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</si>
  <si>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</si>
  <si>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</si>
  <si>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</si>
  <si>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</si>
  <si>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</si>
  <si>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</si>
  <si>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</si>
  <si>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</si>
  <si>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</si>
  <si>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</si>
  <si>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</si>
  <si>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</si>
  <si>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</si>
  <si>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</si>
  <si>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</si>
  <si>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</si>
  <si>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</si>
  <si>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</si>
  <si>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</si>
  <si>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</si>
  <si>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</si>
  <si>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</si>
  <si>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</si>
  <si>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</si>
  <si>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</si>
  <si>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</si>
  <si>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</si>
  <si>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</si>
  <si>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</si>
  <si>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</si>
  <si>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</si>
  <si>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</si>
  <si>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</si>
  <si>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</si>
  <si>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</si>
  <si>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</si>
  <si>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</si>
  <si>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</si>
  <si>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</si>
  <si>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</si>
  <si>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</si>
  <si>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</si>
  <si>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</si>
  <si>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</si>
  <si>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</si>
  <si>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</si>
  <si>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</si>
  <si>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</si>
  <si>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</si>
  <si>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</si>
  <si>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</si>
  <si>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</si>
  <si>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</si>
  <si>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</si>
  <si>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</si>
  <si>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</si>
  <si>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</si>
  <si>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</si>
  <si>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</si>
  <si>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</si>
  <si>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</si>
  <si>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</si>
  <si>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</si>
  <si>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</si>
  <si>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</si>
  <si>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</si>
  <si>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</si>
  <si>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</si>
  <si>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</si>
  <si>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</si>
  <si>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</si>
  <si>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</si>
  <si>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</si>
  <si>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</si>
  <si>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</si>
  <si>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</si>
  <si>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</si>
  <si>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</si>
  <si>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</si>
  <si>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</si>
  <si>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</si>
  <si>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</si>
  <si>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</si>
  <si>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</si>
  <si>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</si>
  <si>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</si>
  <si>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</si>
  <si>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</si>
  <si>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</si>
  <si>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</si>
  <si>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</si>
  <si>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</si>
  <si>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</si>
  <si>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</si>
  <si>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</si>
  <si>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</si>
  <si>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</si>
  <si>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</si>
  <si>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</si>
  <si>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</si>
  <si>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</si>
  <si>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</si>
  <si>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</si>
  <si>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</si>
  <si>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</si>
  <si>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</si>
  <si>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</si>
  <si>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</si>
  <si>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</si>
  <si>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</si>
  <si>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</si>
  <si>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</si>
  <si>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</si>
  <si>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</si>
  <si>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</si>
  <si>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</si>
  <si>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</si>
  <si>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</si>
  <si>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</si>
  <si>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</si>
  <si>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</si>
  <si>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</si>
  <si>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</si>
  <si>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</si>
  <si>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</si>
  <si>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</si>
  <si>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</si>
  <si>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</si>
  <si>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</si>
  <si>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</si>
  <si>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</si>
  <si>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</si>
  <si>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</si>
  <si>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</si>
  <si>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</si>
  <si>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</si>
  <si>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</si>
  <si>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</si>
  <si>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</si>
  <si>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</si>
  <si>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</si>
  <si>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</si>
  <si>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</si>
  <si>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</si>
  <si>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</si>
  <si>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</si>
  <si>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</si>
  <si>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</si>
  <si>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</si>
  <si>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</si>
  <si>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</si>
  <si>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</si>
  <si>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</si>
  <si>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</si>
  <si>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</si>
  <si>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</si>
  <si>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</si>
  <si>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</si>
  <si>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</si>
  <si>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</si>
  <si>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</si>
  <si>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</si>
  <si>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</si>
  <si>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</si>
  <si>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</si>
  <si>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</si>
  <si>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</si>
  <si>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</si>
  <si>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</si>
  <si>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</si>
  <si>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</si>
  <si>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</si>
  <si>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</si>
  <si>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</si>
  <si>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</si>
  <si>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</si>
  <si>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</si>
  <si>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</si>
  <si>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</si>
  <si>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</si>
  <si>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</si>
  <si>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</si>
  <si>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</si>
  <si>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</si>
  <si>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</si>
  <si>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</si>
  <si>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</si>
  <si>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</si>
  <si>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</si>
  <si>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</si>
  <si>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</si>
  <si>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</si>
  <si>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</si>
  <si>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</si>
  <si>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</si>
  <si>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</si>
  <si>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</si>
  <si>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</si>
  <si>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</si>
  <si>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</si>
  <si>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</si>
  <si>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</si>
  <si>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</si>
  <si>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</si>
  <si>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</si>
  <si>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</si>
  <si>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</si>
  <si>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</si>
  <si>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</si>
  <si>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</si>
  <si>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</si>
  <si>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</si>
  <si>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</si>
  <si>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</si>
  <si>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</si>
  <si>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</si>
  <si>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</si>
  <si>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</si>
  <si>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</si>
  <si>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</si>
  <si>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</si>
  <si>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</si>
  <si>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</si>
  <si>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</si>
  <si>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</si>
  <si>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</si>
  <si>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</si>
  <si>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</si>
  <si>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</si>
  <si>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</si>
  <si>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</si>
  <si>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</si>
  <si>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</si>
  <si>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</si>
  <si>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</si>
  <si>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</si>
  <si>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</si>
  <si>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</si>
  <si>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</si>
  <si>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</si>
  <si>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</si>
  <si>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</si>
  <si>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</si>
  <si>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</si>
  <si>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</si>
  <si>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</si>
  <si>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</si>
  <si>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</si>
  <si>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</si>
  <si>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</si>
  <si>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</si>
  <si>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</si>
  <si>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</si>
  <si>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</si>
  <si>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</si>
  <si>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</si>
  <si>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</si>
  <si>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</si>
  <si>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</si>
  <si>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</si>
  <si>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</si>
  <si>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</si>
  <si>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</si>
  <si>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</si>
  <si>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</si>
  <si>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</si>
  <si>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</si>
  <si>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</si>
  <si>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</si>
  <si>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</si>
  <si>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</si>
  <si>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</si>
  <si>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</si>
  <si>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</si>
  <si>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</si>
  <si>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</si>
  <si>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</si>
  <si>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</si>
  <si>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</si>
  <si>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</si>
  <si>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</si>
  <si>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</si>
  <si>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</si>
  <si>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</si>
  <si>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</si>
  <si>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</si>
  <si>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</si>
  <si>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</si>
  <si>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</si>
  <si>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</si>
  <si>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</si>
  <si>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</si>
  <si>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</si>
  <si>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</si>
  <si>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</si>
  <si>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</si>
  <si>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</si>
  <si>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</si>
  <si>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</si>
  <si>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</si>
  <si>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</si>
  <si>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</si>
  <si>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</si>
  <si>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</si>
  <si>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</si>
  <si>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</si>
  <si>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</si>
  <si>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</si>
  <si>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</si>
  <si>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</si>
  <si>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</si>
  <si>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</si>
  <si>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</si>
  <si>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</si>
  <si>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</si>
  <si>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</si>
  <si>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</si>
  <si>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</si>
  <si>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</si>
  <si>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</si>
  <si>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</si>
  <si>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</si>
  <si>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</si>
  <si>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</si>
  <si>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</si>
  <si>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</si>
  <si>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</si>
  <si>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</si>
  <si>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</si>
  <si>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</si>
  <si>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</si>
  <si>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</si>
  <si>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</si>
  <si>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</si>
  <si>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</si>
  <si>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</si>
  <si>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</si>
  <si>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</si>
  <si>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</si>
  <si>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</si>
  <si>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</si>
  <si>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</si>
  <si>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</si>
  <si>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</si>
  <si>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</si>
  <si>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</si>
  <si>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</si>
  <si>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</si>
  <si>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</si>
  <si>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</si>
  <si>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</si>
  <si>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</si>
  <si>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</si>
  <si>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</si>
  <si>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</si>
  <si>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</si>
  <si>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</si>
  <si>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</si>
  <si>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</si>
  <si>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</si>
  <si>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</si>
  <si>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</si>
  <si>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</si>
  <si>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</si>
  <si>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</si>
  <si>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</si>
  <si>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</si>
  <si>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</si>
  <si>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</si>
  <si>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</si>
  <si>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</si>
  <si>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</si>
  <si>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</si>
  <si>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</si>
  <si>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</si>
  <si>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</si>
  <si>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</si>
  <si>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</si>
  <si>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</si>
  <si>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</si>
  <si>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</si>
  <si>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</si>
  <si>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</si>
  <si>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</si>
  <si>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</si>
  <si>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</si>
  <si>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</si>
  <si>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</si>
  <si>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</si>
  <si>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</si>
  <si>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</si>
  <si>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</si>
  <si>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</si>
  <si>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</si>
  <si>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</si>
  <si>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</si>
  <si>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</si>
  <si>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</si>
  <si>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</si>
  <si>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</si>
  <si>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</si>
  <si>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</si>
  <si>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</si>
  <si>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</si>
  <si>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</si>
  <si>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</si>
  <si>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</si>
  <si>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</si>
  <si>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</si>
  <si>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</si>
  <si>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</si>
  <si>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</si>
  <si>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</si>
  <si>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</si>
  <si>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</si>
  <si>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</si>
  <si>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</si>
  <si>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</si>
  <si>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</si>
  <si>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</si>
  <si>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</si>
  <si>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</si>
  <si>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</si>
  <si>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</si>
  <si>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</si>
  <si>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</si>
  <si>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</si>
  <si>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</si>
  <si>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</si>
  <si>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</si>
  <si>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</si>
  <si>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</si>
  <si>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</si>
  <si>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</si>
  <si>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</si>
  <si>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</si>
  <si>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</si>
  <si>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</si>
  <si>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</si>
  <si>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</si>
  <si>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</si>
  <si>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</si>
  <si>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</si>
  <si>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</si>
  <si>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</si>
  <si>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</si>
  <si>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</si>
  <si>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</si>
  <si>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</si>
  <si>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</si>
  <si>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</si>
  <si>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</si>
  <si>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</si>
  <si>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</si>
  <si>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</si>
  <si>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</si>
  <si>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</si>
  <si>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</si>
  <si>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</si>
  <si>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</si>
  <si>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</si>
  <si>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</si>
  <si>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</si>
  <si>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</si>
  <si>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</si>
  <si>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</si>
  <si>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</si>
  <si>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</si>
  <si>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</si>
  <si>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</si>
  <si>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</si>
  <si>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</si>
  <si>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</si>
  <si>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</si>
  <si>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</si>
  <si>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</si>
  <si>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</si>
  <si>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</si>
  <si>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</si>
  <si>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</si>
  <si>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</si>
  <si>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</si>
  <si>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</si>
  <si>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</si>
  <si>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</si>
  <si>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</si>
  <si>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</si>
  <si>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</si>
  <si>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</si>
  <si>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</si>
  <si>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</si>
  <si>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</si>
  <si>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</si>
  <si>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</si>
  <si>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</si>
  <si>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</si>
  <si>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</si>
  <si>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</si>
  <si>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</si>
  <si>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</si>
  <si>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</si>
  <si>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</si>
  <si>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</si>
  <si>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</si>
  <si>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</si>
  <si>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</si>
  <si>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</si>
  <si>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</si>
  <si>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</si>
  <si>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</si>
  <si>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</si>
  <si>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</si>
  <si>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</si>
  <si>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</si>
  <si>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</si>
  <si>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</si>
  <si>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</si>
  <si>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</si>
  <si>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</si>
  <si>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</si>
  <si>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</si>
  <si>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</si>
  <si>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</si>
  <si>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</si>
  <si>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</si>
  <si>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</si>
  <si>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</si>
  <si>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</si>
  <si>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</si>
  <si>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</si>
  <si>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</si>
  <si>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</si>
  <si>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</si>
  <si>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</si>
  <si>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</si>
  <si>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</si>
  <si>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</si>
  <si>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</si>
  <si>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</si>
  <si>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</si>
  <si>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</si>
  <si>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</si>
  <si>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</si>
  <si>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</si>
  <si>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</si>
  <si>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</si>
  <si>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</si>
  <si>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</si>
  <si>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</si>
  <si>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</si>
  <si>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</si>
  <si>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</si>
  <si>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</si>
  <si>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</si>
  <si>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</si>
  <si>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</si>
  <si>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</si>
  <si>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</si>
  <si>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</si>
  <si>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</si>
  <si>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</si>
  <si>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</si>
  <si>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</si>
  <si>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</si>
  <si>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</si>
  <si>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</si>
  <si>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</si>
  <si>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</si>
  <si>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</si>
  <si>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</si>
  <si>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</si>
  <si>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</si>
  <si>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</si>
  <si>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</si>
  <si>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</si>
  <si>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</si>
  <si>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</si>
  <si>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</si>
  <si>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</si>
  <si>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</si>
  <si>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</si>
  <si>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</si>
  <si>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</si>
  <si>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</si>
  <si>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</si>
  <si>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</si>
  <si>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</si>
  <si>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</si>
  <si>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</si>
  <si>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</si>
  <si>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</si>
  <si>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</si>
  <si>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</si>
  <si>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</si>
  <si>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</si>
  <si>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</si>
  <si>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</si>
  <si>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</si>
  <si>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</si>
  <si>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</si>
  <si>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</si>
  <si>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</si>
  <si>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</si>
  <si>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</si>
  <si>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</si>
  <si>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</si>
  <si>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</si>
  <si>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</si>
  <si>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</si>
  <si>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</si>
  <si>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</si>
  <si>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</si>
  <si>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</si>
  <si>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</si>
  <si>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</si>
  <si>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</si>
  <si>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</si>
  <si>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</si>
  <si>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</si>
  <si>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</si>
  <si>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</si>
  <si>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</si>
  <si>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</si>
  <si>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</si>
  <si>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</si>
  <si>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</si>
  <si>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</si>
  <si>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</si>
  <si>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</si>
  <si>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</si>
  <si>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</si>
  <si>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</si>
  <si>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</si>
  <si>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</si>
  <si>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</si>
  <si>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</si>
  <si>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</si>
  <si>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</si>
  <si>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</si>
  <si>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</si>
  <si>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</si>
  <si>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</si>
  <si>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</si>
  <si>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</si>
  <si>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</si>
  <si>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</si>
  <si>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</si>
  <si>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</si>
  <si>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</si>
  <si>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</si>
  <si>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</si>
  <si>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</si>
  <si>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</si>
  <si>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</si>
  <si>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</si>
  <si>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</si>
  <si>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</si>
  <si>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</si>
  <si>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</si>
  <si>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</si>
  <si>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</si>
  <si>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</si>
  <si>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</si>
  <si>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</si>
  <si>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</si>
  <si>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</si>
  <si>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</si>
  <si>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</si>
  <si>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</si>
  <si>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</si>
  <si>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</si>
  <si>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</si>
  <si>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</si>
  <si>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</si>
  <si>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</si>
  <si>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</si>
  <si>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</si>
  <si>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</si>
  <si>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</si>
  <si>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</si>
  <si>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</si>
  <si>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</si>
  <si>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</si>
  <si>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</si>
  <si>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</si>
  <si>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</si>
  <si>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</si>
  <si>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</si>
  <si>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</si>
  <si>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</si>
  <si>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</si>
  <si>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</si>
  <si>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</si>
  <si>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</si>
  <si>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</si>
  <si>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</si>
  <si>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</si>
  <si>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</si>
  <si>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</si>
  <si>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</si>
  <si>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</si>
  <si>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</si>
  <si>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</si>
  <si>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</si>
  <si>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</si>
  <si>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</si>
  <si>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</si>
  <si>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</si>
  <si>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</si>
  <si>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</si>
  <si>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</si>
  <si>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</si>
  <si>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</si>
  <si>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</si>
  <si>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</si>
  <si>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</si>
  <si>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</si>
  <si>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</si>
  <si>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</si>
  <si>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</si>
  <si>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</si>
  <si>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</si>
  <si>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</si>
  <si>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</si>
  <si>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</si>
  <si>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</si>
  <si>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</si>
  <si>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</si>
  <si>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</si>
  <si>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</si>
  <si>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</si>
  <si>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</si>
  <si>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</si>
  <si>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</si>
  <si>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</si>
  <si>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</si>
  <si>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</si>
  <si>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</si>
  <si>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</si>
  <si>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</si>
  <si>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</si>
  <si>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</si>
  <si>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</si>
  <si>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</si>
  <si>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</si>
  <si>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</si>
  <si>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</si>
  <si>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</si>
  <si>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</si>
  <si>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</si>
  <si>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</si>
  <si>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</si>
  <si>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</si>
  <si>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</si>
  <si>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</si>
  <si>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</si>
  <si>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</si>
  <si>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</si>
  <si>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</si>
  <si>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</si>
  <si>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</si>
  <si>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</si>
  <si>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</si>
  <si>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</si>
  <si>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</si>
  <si>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</si>
  <si>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</si>
  <si>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</si>
  <si>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</si>
  <si>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</si>
  <si>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</si>
  <si>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</si>
  <si>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</si>
  <si>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</si>
  <si>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</si>
  <si>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</si>
  <si>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</si>
  <si>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</si>
  <si>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</si>
  <si>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</si>
  <si>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</si>
  <si>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</si>
  <si>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</si>
  <si>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</si>
  <si>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</si>
  <si>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</si>
  <si>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</si>
  <si>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</si>
  <si>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</si>
  <si>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</si>
  <si>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</si>
  <si>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</si>
  <si>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</si>
  <si>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</si>
  <si>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</si>
  <si>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</si>
  <si>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</si>
  <si>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</si>
  <si>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</si>
  <si>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</si>
  <si>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</si>
  <si>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</si>
  <si>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</si>
  <si>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</si>
  <si>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</si>
  <si>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</si>
  <si>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</si>
  <si>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</si>
  <si>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</si>
  <si>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</si>
  <si>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</si>
  <si>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</si>
  <si>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</si>
  <si>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</si>
  <si>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</si>
  <si>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</si>
  <si>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</si>
  <si>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</si>
  <si>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</si>
  <si>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</si>
  <si>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</si>
  <si>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</si>
  <si>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</si>
  <si>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</si>
  <si>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</si>
  <si>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</si>
  <si>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</si>
  <si>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</si>
  <si>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</si>
  <si>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</si>
  <si>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</si>
  <si>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</si>
  <si>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</si>
  <si>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</si>
  <si>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</si>
  <si>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</si>
  <si>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</si>
  <si>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</si>
  <si>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</si>
  <si>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</si>
  <si>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</si>
  <si>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</si>
  <si>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</si>
  <si>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</si>
  <si>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</si>
  <si>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</si>
  <si>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</si>
  <si>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</si>
  <si>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</si>
  <si>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</si>
  <si>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</si>
  <si>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</si>
  <si>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</si>
  <si>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</si>
  <si>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</si>
  <si>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</si>
  <si>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</si>
  <si>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</si>
  <si>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</si>
  <si>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</si>
  <si>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</si>
  <si>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</si>
  <si>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</si>
  <si>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</si>
  <si>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</si>
  <si>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</si>
  <si>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</si>
  <si>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</si>
  <si>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</si>
  <si>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</si>
  <si>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</si>
  <si>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</si>
  <si>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</si>
  <si>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</si>
  <si>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</si>
  <si>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</si>
  <si>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</si>
  <si>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</si>
  <si>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</si>
  <si>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</si>
  <si>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</si>
  <si>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</si>
  <si>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</si>
  <si>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</si>
  <si>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</si>
  <si>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</si>
  <si>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</si>
  <si>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</si>
  <si>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</si>
  <si>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</si>
  <si>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</si>
  <si>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</si>
  <si>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</si>
  <si>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</si>
  <si>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</si>
  <si>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</si>
  <si>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</si>
  <si>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</si>
  <si>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</si>
  <si>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</si>
  <si>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</si>
  <si>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</si>
  <si>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</si>
  <si>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</si>
  <si>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</si>
  <si>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</si>
  <si>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</si>
  <si>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</si>
  <si>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</si>
  <si>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</si>
  <si>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</si>
  <si>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</si>
  <si>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</si>
  <si>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</si>
  <si>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</si>
  <si>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</si>
  <si>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</si>
  <si>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</si>
  <si>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</si>
  <si>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</si>
  <si>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</si>
  <si>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</si>
  <si>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</si>
  <si>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</si>
  <si>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</si>
  <si>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</si>
  <si>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</si>
  <si>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</si>
  <si>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</si>
  <si>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</si>
  <si>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</si>
  <si>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</si>
  <si>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</si>
  <si>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</si>
  <si>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</si>
  <si>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</si>
  <si>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</si>
  <si>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</si>
  <si>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</si>
  <si>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</si>
  <si>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</si>
  <si>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</si>
  <si>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</si>
  <si>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</si>
  <si>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</si>
  <si>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</si>
  <si>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</si>
  <si>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</si>
  <si>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</si>
  <si>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</si>
  <si>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</si>
  <si>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</si>
  <si>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</si>
  <si>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</si>
  <si>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</si>
  <si>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</si>
  <si>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</si>
  <si>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</si>
  <si>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</si>
  <si>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</si>
  <si>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</si>
  <si>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</si>
  <si>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</si>
  <si>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</si>
  <si>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</si>
  <si>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</si>
  <si>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</si>
  <si>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</si>
  <si>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</si>
  <si>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</si>
  <si>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</si>
  <si>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</si>
  <si>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</si>
  <si>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</si>
  <si>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</si>
  <si>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</si>
  <si>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</si>
  <si>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</si>
  <si>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</si>
  <si>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</si>
  <si>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</si>
  <si>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</si>
  <si>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</si>
  <si>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</si>
  <si>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</si>
  <si>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</si>
  <si>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</si>
  <si>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</si>
  <si>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</si>
  <si>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</si>
  <si>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</si>
  <si>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</si>
  <si>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</si>
  <si>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</si>
  <si>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</si>
  <si>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</si>
  <si>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</si>
  <si>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</si>
  <si>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</si>
  <si>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</si>
  <si>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</si>
  <si>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</si>
  <si>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</si>
  <si>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</si>
  <si>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</si>
  <si>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</si>
  <si>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</si>
  <si>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</si>
  <si>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</si>
  <si>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</si>
  <si>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</si>
  <si>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</si>
  <si>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</si>
  <si>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</si>
  <si>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</si>
  <si>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</si>
  <si>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</si>
  <si>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</si>
  <si>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</si>
  <si>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</si>
  <si>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</si>
  <si>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</si>
  <si>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</si>
  <si>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</si>
  <si>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</si>
  <si>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</si>
  <si>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</si>
  <si>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</si>
  <si>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</si>
  <si>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</si>
  <si>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</si>
  <si>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</si>
  <si>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</si>
  <si>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</si>
  <si>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</si>
  <si>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</si>
  <si>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</si>
  <si>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</si>
  <si>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</si>
  <si>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</si>
  <si>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</si>
  <si>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</si>
  <si>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</si>
  <si>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</si>
  <si>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</si>
  <si>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</si>
  <si>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</si>
  <si>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</si>
  <si>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</si>
  <si>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</si>
  <si>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</si>
  <si>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</si>
  <si>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</si>
  <si>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</si>
  <si>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</si>
  <si>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</si>
  <si>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</si>
  <si>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</si>
  <si>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</si>
  <si>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</si>
  <si>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</si>
  <si>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</si>
  <si>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</si>
  <si>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</si>
  <si>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</si>
  <si>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</si>
  <si>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</si>
  <si>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</si>
  <si>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</si>
  <si>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</si>
  <si>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</si>
  <si>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</si>
  <si>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</si>
  <si>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</si>
  <si>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</si>
  <si>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</si>
  <si>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</si>
  <si>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</si>
  <si>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</si>
  <si>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</si>
  <si>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</si>
  <si>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</si>
  <si>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</si>
  <si>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</si>
  <si>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</si>
  <si>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</si>
  <si>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</si>
  <si>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</si>
  <si>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</si>
  <si>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</si>
  <si>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</si>
  <si>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</si>
  <si>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</si>
  <si>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</si>
  <si>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</si>
  <si>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</si>
  <si>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</si>
  <si>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</si>
  <si>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</si>
  <si>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</si>
  <si>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</si>
  <si>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</si>
  <si>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</si>
  <si>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</si>
  <si>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</si>
  <si>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</si>
  <si>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</si>
  <si>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</si>
  <si>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</si>
  <si>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</si>
  <si>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</si>
  <si>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</si>
  <si>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</si>
  <si>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</si>
  <si>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</si>
  <si>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</si>
  <si>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</si>
  <si>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</si>
  <si>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</si>
  <si>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</si>
  <si>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</si>
  <si>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</si>
  <si>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</si>
  <si>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</si>
  <si>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</si>
  <si>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</si>
  <si>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</si>
  <si>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</si>
  <si>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</si>
  <si>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</si>
  <si>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</si>
  <si>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</si>
  <si>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</si>
  <si>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</si>
  <si>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</si>
  <si>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</si>
  <si>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</si>
  <si>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</si>
  <si>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</si>
  <si>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</si>
  <si>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</si>
  <si>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</si>
  <si>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</si>
  <si>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</si>
  <si>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</si>
  <si>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</si>
  <si>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</si>
  <si>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</si>
  <si>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</si>
  <si>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</si>
  <si>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</si>
  <si>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</si>
  <si>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</si>
  <si>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</si>
  <si>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</si>
  <si>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</si>
  <si>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</si>
  <si>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</si>
  <si>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</si>
  <si>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</si>
  <si>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</si>
  <si>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</si>
  <si>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</si>
  <si>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</si>
  <si>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</si>
  <si>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</si>
  <si>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</si>
  <si>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</si>
  <si>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</si>
  <si>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</si>
  <si>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</si>
  <si>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</si>
  <si>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</si>
  <si>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</si>
  <si>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</si>
  <si>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</si>
  <si>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</si>
  <si>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</si>
  <si>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</si>
  <si>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</si>
  <si>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</si>
  <si>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</si>
  <si>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</si>
  <si>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</si>
  <si>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</si>
  <si>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</si>
  <si>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</si>
  <si>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</si>
  <si>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</si>
  <si>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</si>
  <si>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</si>
  <si>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</si>
  <si>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</si>
  <si>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</si>
  <si>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</si>
  <si>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</si>
  <si>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</si>
  <si>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</si>
  <si>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</si>
  <si>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</si>
  <si>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</si>
  <si>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</si>
  <si>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</si>
  <si>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</si>
  <si>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</si>
  <si>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</si>
  <si>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</si>
  <si>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</si>
  <si>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</si>
  <si>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</si>
  <si>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</si>
  <si>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</si>
  <si>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</si>
  <si>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</si>
  <si>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</si>
  <si>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</si>
  <si>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</si>
  <si>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</si>
  <si>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</si>
  <si>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</si>
  <si>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</si>
  <si>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</si>
  <si>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</si>
  <si>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</si>
  <si>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</si>
  <si>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</si>
  <si>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</si>
  <si>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</si>
  <si>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</si>
  <si>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</si>
  <si>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</si>
  <si>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</si>
  <si>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</si>
  <si>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</si>
  <si>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</si>
  <si>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</si>
  <si>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</si>
  <si>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</si>
  <si>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</si>
  <si>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</si>
  <si>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</si>
  <si>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</si>
  <si>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</si>
  <si>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</si>
  <si>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</si>
  <si>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</si>
  <si>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</si>
  <si>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</si>
  <si>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</si>
  <si>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</si>
  <si>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</si>
  <si>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</si>
  <si>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</si>
  <si>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</si>
  <si>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</si>
  <si>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</si>
  <si>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</si>
  <si>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</si>
  <si>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</si>
  <si>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</si>
  <si>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</si>
  <si>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</si>
  <si>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</si>
  <si>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</si>
  <si>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</si>
  <si>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</si>
  <si>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</si>
  <si>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</si>
  <si>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</si>
  <si>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</si>
  <si>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</si>
  <si>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</si>
  <si>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</si>
  <si>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</si>
  <si>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</si>
  <si>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</si>
  <si>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</si>
  <si>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</si>
  <si>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</si>
  <si>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</si>
  <si>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</si>
  <si>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</si>
  <si>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</si>
  <si>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</si>
  <si>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</si>
  <si>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</si>
  <si>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</si>
  <si>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</si>
  <si>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</si>
  <si>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</si>
  <si>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</si>
  <si>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</si>
  <si>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</si>
  <si>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</si>
  <si>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</si>
  <si>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</si>
  <si>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</si>
  <si>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</si>
  <si>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</si>
  <si>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</si>
  <si>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</si>
  <si>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</si>
  <si>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</si>
  <si>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</si>
  <si>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</si>
  <si>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</si>
  <si>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</si>
  <si>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</si>
  <si>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</si>
  <si>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</si>
  <si>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</si>
  <si>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</si>
  <si>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</si>
  <si>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</si>
  <si>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</si>
  <si>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</si>
  <si>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</si>
  <si>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</si>
  <si>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</si>
  <si>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</si>
  <si>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</si>
  <si>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</si>
  <si>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</si>
  <si>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</si>
  <si>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</si>
  <si>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</si>
  <si>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</si>
  <si>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</si>
  <si>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</si>
  <si>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</si>
  <si>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</si>
  <si>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</si>
  <si>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</si>
  <si>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</si>
  <si>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</si>
  <si>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</si>
  <si>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</si>
  <si>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</si>
  <si>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</si>
  <si>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</si>
  <si>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</si>
  <si>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</si>
  <si>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</si>
  <si>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</si>
  <si>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</si>
  <si>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</si>
  <si>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</si>
  <si>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</si>
  <si>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</si>
  <si>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</si>
  <si>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</si>
  <si>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</si>
  <si>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</si>
  <si>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</si>
  <si>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</si>
  <si>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</si>
  <si>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</si>
  <si>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</si>
  <si>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</si>
  <si>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</si>
  <si>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</si>
  <si>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</si>
  <si>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</si>
  <si>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</si>
  <si>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</si>
  <si>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</si>
  <si>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</si>
  <si>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</si>
  <si>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</si>
  <si>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</si>
  <si>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</si>
  <si>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</si>
  <si>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</si>
  <si>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</si>
  <si>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</si>
  <si>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</si>
  <si>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</si>
  <si>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</si>
  <si>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</si>
  <si>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</si>
  <si>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</si>
  <si>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</si>
  <si>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</si>
  <si>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</si>
  <si>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</si>
  <si>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</si>
  <si>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</si>
  <si>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</si>
  <si>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</si>
  <si>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</si>
  <si>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</si>
  <si>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</si>
  <si>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</si>
  <si>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</si>
  <si>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</si>
  <si>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</si>
  <si>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</si>
  <si>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</si>
  <si>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</si>
  <si>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</si>
  <si>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</si>
  <si>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</si>
  <si>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</si>
  <si>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</si>
  <si>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</si>
  <si>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</si>
  <si>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</si>
  <si>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</si>
  <si>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</si>
  <si>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</si>
  <si>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</si>
  <si>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</si>
  <si>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</si>
  <si>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</si>
  <si>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</si>
  <si>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</si>
  <si>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</si>
  <si>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</si>
  <si>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</si>
  <si>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</si>
  <si>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</si>
  <si>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</si>
  <si>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</si>
  <si>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</si>
  <si>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</si>
  <si>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</si>
  <si>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</si>
  <si>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</si>
  <si>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</si>
  <si>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</si>
  <si>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</si>
  <si>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</si>
  <si>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</si>
  <si>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</si>
  <si>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</si>
  <si>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</si>
  <si>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</si>
  <si>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</si>
  <si>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</si>
  <si>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</si>
  <si>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</si>
  <si>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</si>
  <si>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</si>
  <si>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</si>
  <si>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</si>
  <si>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</si>
  <si>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</si>
  <si>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</si>
  <si>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</si>
  <si>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</si>
  <si>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</si>
  <si>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</si>
  <si>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</si>
  <si>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</si>
  <si>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</si>
  <si>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</si>
  <si>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</si>
  <si>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</si>
  <si>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</si>
  <si>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</si>
  <si>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</si>
  <si>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</si>
  <si>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</si>
  <si>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</si>
  <si>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</si>
  <si>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</si>
  <si>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</si>
  <si>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</si>
  <si>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</si>
  <si>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</si>
  <si>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</si>
  <si>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</si>
  <si>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</si>
  <si>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</si>
  <si>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</si>
  <si>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</si>
  <si>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</si>
  <si>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</si>
  <si>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</si>
  <si>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</si>
  <si>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</si>
  <si>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</si>
  <si>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</si>
  <si>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</si>
  <si>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</si>
  <si>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</si>
  <si>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</si>
  <si>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</si>
  <si>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</si>
  <si>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</si>
  <si>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</si>
  <si>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</si>
  <si>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</si>
  <si>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</si>
  <si>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</si>
  <si>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</si>
  <si>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</si>
  <si>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</si>
  <si>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</si>
  <si>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</si>
  <si>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</si>
  <si>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</si>
  <si>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</si>
  <si>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</si>
  <si>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</si>
  <si>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</si>
  <si>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</si>
  <si>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</si>
  <si>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</si>
  <si>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</si>
  <si>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</si>
  <si>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</si>
  <si>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</si>
  <si>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</si>
  <si>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</si>
  <si>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</si>
  <si>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</si>
  <si>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</si>
  <si>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</si>
  <si>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</si>
  <si>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</si>
  <si>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</si>
  <si>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</si>
  <si>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</si>
  <si>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</si>
  <si>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</si>
  <si>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</si>
  <si>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</si>
  <si>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</si>
  <si>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</si>
  <si>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</si>
  <si>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</si>
  <si>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</si>
  <si>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</si>
  <si>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</si>
  <si>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</si>
  <si>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</si>
  <si>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</si>
  <si>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</si>
  <si>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</si>
  <si>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</si>
  <si>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</si>
  <si>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</si>
  <si>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</si>
  <si>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</si>
  <si>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</si>
  <si>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</si>
  <si>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</si>
  <si>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</si>
  <si>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</si>
  <si>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</si>
  <si>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</si>
  <si>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</si>
  <si>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</si>
  <si>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</si>
  <si>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</si>
  <si>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</si>
  <si>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</si>
  <si>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</si>
  <si>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</si>
  <si>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</si>
  <si>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</si>
  <si>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</si>
  <si>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</si>
  <si>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</si>
  <si>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</si>
  <si>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</si>
  <si>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</si>
  <si>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</si>
  <si>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</si>
  <si>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</si>
  <si>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</si>
  <si>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</si>
  <si>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</si>
  <si>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</si>
  <si>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</si>
  <si>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</si>
  <si>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</si>
  <si>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</si>
  <si>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</si>
  <si>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</si>
  <si>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</si>
  <si>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</si>
  <si>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</si>
  <si>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</si>
  <si>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</si>
  <si>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</si>
  <si>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</si>
  <si>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</si>
  <si>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</si>
  <si>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</si>
  <si>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</si>
  <si>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</si>
  <si>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</si>
  <si>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</si>
  <si>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</si>
  <si>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</si>
  <si>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</si>
  <si>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</si>
  <si>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</si>
  <si>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</si>
  <si>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</si>
  <si>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</si>
  <si>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</si>
  <si>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</si>
  <si>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</si>
  <si>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</si>
  <si>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</si>
  <si>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</si>
  <si>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</si>
  <si>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</si>
  <si>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</si>
  <si>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</si>
  <si>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</si>
  <si>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</si>
  <si>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</si>
  <si>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</si>
  <si>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</si>
  <si>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</si>
  <si>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</si>
  <si>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</si>
  <si>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</si>
  <si>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</si>
  <si>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</si>
  <si>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</si>
  <si>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</si>
  <si>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</si>
  <si>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</si>
  <si>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</si>
  <si>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</si>
  <si>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</si>
  <si>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</si>
  <si>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</si>
  <si>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</si>
  <si>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</si>
  <si>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</si>
  <si>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</si>
  <si>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</si>
  <si>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</si>
  <si>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</si>
  <si>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</si>
  <si>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</si>
  <si>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</si>
  <si>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</si>
  <si>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</si>
  <si>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</si>
  <si>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</si>
  <si>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</si>
  <si>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</si>
  <si>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</si>
  <si>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</si>
  <si>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</si>
  <si>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</si>
  <si>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</si>
  <si>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</si>
  <si>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</si>
  <si>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</si>
  <si>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</si>
  <si>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</si>
  <si>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</si>
  <si>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</si>
  <si>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</si>
  <si>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</si>
  <si>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</si>
  <si>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</si>
  <si>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</si>
  <si>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</si>
  <si>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</si>
  <si>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</si>
  <si>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</si>
  <si>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</si>
  <si>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</si>
  <si>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</si>
  <si>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</si>
  <si>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</si>
  <si>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</si>
  <si>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</si>
  <si>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</si>
  <si>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</si>
  <si>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</si>
  <si>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</si>
  <si>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</si>
  <si>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</si>
  <si>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</si>
  <si>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</si>
  <si>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</si>
  <si>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</si>
  <si>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</si>
  <si>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</si>
  <si>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</si>
  <si>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</si>
  <si>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</si>
  <si>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</si>
  <si>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</si>
  <si>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</si>
  <si>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</si>
  <si>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</si>
  <si>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</si>
  <si>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</si>
  <si>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</si>
  <si>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</si>
  <si>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</si>
  <si>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</si>
  <si>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</si>
  <si>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</si>
  <si>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</si>
  <si>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</si>
  <si>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</si>
  <si>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</si>
  <si>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</si>
  <si>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</si>
  <si>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</si>
  <si>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</si>
  <si>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</si>
  <si>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</si>
  <si>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</si>
  <si>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</si>
  <si>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</si>
  <si>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</si>
  <si>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</si>
  <si>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</si>
  <si>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</si>
  <si>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</si>
  <si>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</si>
  <si>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</si>
  <si>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</si>
  <si>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</si>
  <si>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</si>
  <si>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</si>
  <si>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</si>
  <si>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</si>
  <si>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</si>
  <si>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</si>
  <si>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</si>
  <si>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</si>
  <si>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</si>
  <si>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</si>
  <si>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</si>
  <si>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</si>
  <si>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</si>
  <si>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</si>
  <si>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</si>
  <si>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</si>
  <si>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</si>
  <si>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</si>
  <si>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</si>
  <si>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</si>
  <si>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</si>
  <si>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</si>
  <si>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</si>
  <si>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</si>
  <si>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</si>
  <si>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</si>
  <si>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</si>
  <si>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</si>
  <si>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</si>
  <si>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</si>
  <si>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</si>
  <si>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</si>
  <si>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</si>
  <si>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</si>
  <si>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</si>
  <si>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</si>
  <si>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</si>
  <si>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</si>
  <si>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</si>
  <si>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</si>
  <si>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</si>
  <si>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</si>
  <si>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</si>
  <si>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</si>
  <si>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</si>
  <si>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</si>
  <si>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</si>
  <si>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</si>
  <si>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</si>
  <si>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</si>
  <si>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</si>
  <si>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</si>
  <si>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</si>
  <si>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</si>
  <si>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</si>
  <si>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</si>
  <si>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</si>
  <si>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</si>
  <si>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</si>
  <si>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</si>
  <si>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</si>
  <si>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</si>
  <si>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</si>
  <si>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</si>
  <si>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</si>
  <si>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</si>
  <si>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</si>
  <si>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</si>
  <si>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</si>
  <si>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</si>
  <si>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</si>
  <si>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</si>
  <si>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</si>
  <si>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</si>
  <si>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</si>
  <si>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</si>
  <si>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</si>
  <si>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</si>
  <si>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</si>
  <si>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</si>
  <si>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</si>
  <si>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</si>
  <si>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</si>
  <si>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</si>
  <si>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</si>
  <si>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</si>
  <si>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</si>
  <si>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</si>
  <si>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</si>
  <si>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</si>
  <si>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</si>
  <si>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</si>
  <si>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</si>
  <si>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</si>
  <si>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</si>
  <si>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</si>
  <si>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</si>
  <si>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</si>
  <si>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</si>
  <si>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</si>
  <si>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</si>
  <si>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</si>
  <si>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</si>
  <si>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</si>
  <si>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</si>
  <si>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</si>
  <si>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</si>
  <si>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</si>
  <si>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</si>
  <si>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</si>
  <si>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</si>
  <si>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</si>
  <si>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</si>
  <si>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</si>
  <si>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</si>
  <si>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</si>
  <si>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</si>
  <si>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</si>
  <si>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</si>
  <si>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</si>
  <si>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</si>
  <si>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</si>
  <si>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</si>
  <si>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</si>
  <si>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</si>
  <si>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</si>
  <si>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</si>
  <si>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</si>
  <si>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</si>
  <si>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</si>
  <si>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</si>
  <si>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</si>
  <si>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</si>
  <si>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</si>
  <si>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</si>
  <si>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</si>
  <si>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</si>
  <si>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</si>
  <si>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</si>
  <si>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</si>
  <si>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</si>
  <si>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</si>
  <si>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</si>
  <si>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</si>
  <si>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</si>
  <si>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</si>
  <si>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</si>
  <si>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</si>
  <si>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</si>
  <si>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</si>
  <si>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</si>
  <si>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</si>
  <si>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</si>
  <si>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</si>
  <si>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</si>
  <si>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</si>
  <si>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</si>
  <si>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</si>
  <si>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</si>
  <si>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</si>
  <si>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</si>
  <si>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</si>
  <si>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</si>
  <si>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</si>
  <si>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</si>
  <si>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</si>
  <si>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</si>
  <si>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</si>
  <si>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</si>
  <si>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</si>
  <si>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</si>
  <si>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</si>
  <si>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</si>
  <si>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</si>
  <si>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</si>
  <si>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</si>
  <si>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</si>
  <si>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</si>
  <si>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</si>
  <si>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</si>
  <si>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</si>
  <si>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</si>
  <si>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</si>
  <si>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</si>
  <si>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</si>
  <si>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</si>
  <si>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</si>
  <si>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</si>
  <si>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</si>
  <si>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</si>
  <si>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</si>
  <si>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</si>
  <si>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</si>
  <si>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</si>
  <si>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</si>
  <si>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</si>
  <si>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</si>
  <si>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</si>
  <si>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</si>
  <si>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</si>
  <si>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</si>
  <si>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</si>
  <si>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</si>
  <si>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</si>
  <si>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</si>
  <si>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</si>
  <si>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</si>
  <si>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</si>
  <si>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</si>
  <si>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</si>
  <si>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</si>
  <si>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</si>
  <si>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</si>
  <si>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</si>
  <si>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</si>
  <si>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</si>
  <si>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</si>
  <si>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</si>
  <si>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</si>
  <si>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</si>
  <si>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</si>
  <si>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</si>
  <si>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</si>
  <si>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</si>
  <si>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</si>
  <si>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</si>
  <si>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</si>
  <si>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</si>
  <si>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</si>
  <si>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</si>
  <si>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</si>
  <si>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</si>
  <si>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</si>
  <si>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</si>
  <si>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</si>
  <si>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</si>
  <si>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</si>
  <si>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</si>
  <si>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</si>
  <si>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</si>
  <si>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</si>
  <si>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</si>
  <si>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</si>
  <si>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</si>
  <si>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</si>
  <si>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</si>
  <si>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</si>
  <si>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</si>
  <si>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</si>
  <si>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</si>
  <si>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</si>
  <si>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</si>
  <si>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</si>
  <si>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</si>
  <si>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</si>
  <si>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</si>
  <si>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</si>
  <si>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</si>
  <si>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</si>
  <si>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</si>
  <si>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</si>
  <si>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</si>
  <si>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</si>
  <si>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</si>
  <si>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</si>
  <si>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</si>
  <si>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</si>
  <si>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</si>
  <si>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</si>
  <si>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</si>
  <si>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</si>
  <si>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</si>
  <si>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</si>
  <si>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</si>
  <si>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</si>
  <si>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</si>
  <si>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</si>
  <si>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</si>
  <si>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</si>
  <si>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</si>
  <si>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</si>
  <si>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</si>
  <si>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</si>
  <si>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</si>
  <si>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</si>
  <si>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</si>
  <si>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</si>
  <si>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</si>
  <si>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</si>
  <si>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</si>
  <si>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</si>
  <si>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</si>
  <si>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</si>
  <si>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</si>
  <si>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</si>
  <si>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</si>
  <si>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</si>
  <si>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</si>
  <si>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</si>
  <si>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</si>
  <si>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</si>
  <si>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</si>
  <si>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</si>
  <si>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</si>
  <si>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</si>
  <si>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</si>
  <si>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</si>
  <si>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</si>
  <si>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</si>
  <si>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</si>
  <si>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</si>
  <si>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</si>
  <si>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</si>
  <si>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</si>
  <si>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</si>
  <si>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</si>
  <si>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</si>
  <si>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</si>
  <si>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</si>
  <si>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</si>
  <si>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</si>
  <si>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</si>
  <si>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</si>
  <si>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</si>
  <si>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</si>
  <si>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</si>
  <si>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</si>
  <si>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</si>
  <si>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</si>
  <si>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</si>
  <si>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</si>
  <si>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</si>
  <si>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</si>
  <si>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</si>
  <si>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</si>
  <si>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</si>
  <si>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</si>
  <si>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</si>
  <si>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</si>
  <si>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</si>
  <si>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</si>
  <si>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</si>
  <si>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</si>
  <si>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</si>
  <si>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</si>
  <si>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</si>
  <si>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</si>
  <si>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</si>
  <si>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</si>
  <si>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</si>
  <si>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</si>
  <si>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</si>
  <si>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</si>
  <si>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</si>
  <si>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</si>
  <si>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</si>
  <si>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</si>
  <si>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</si>
  <si>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</si>
  <si>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</si>
  <si>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</si>
  <si>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</si>
  <si>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</si>
  <si>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</si>
  <si>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</si>
  <si>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</si>
  <si>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</si>
  <si>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</si>
  <si>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</si>
  <si>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</si>
  <si>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</si>
  <si>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</si>
  <si>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</si>
  <si>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</si>
  <si>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</si>
  <si>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</si>
  <si>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</si>
  <si>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</si>
  <si>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</si>
  <si>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</si>
  <si>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</si>
  <si>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</si>
  <si>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</si>
  <si>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</si>
  <si>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</si>
  <si>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</si>
  <si>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</si>
  <si>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</si>
  <si>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</si>
  <si>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</si>
  <si>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</si>
  <si>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</si>
  <si>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</si>
  <si>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</si>
  <si>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</si>
  <si>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</si>
  <si>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</si>
  <si>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</si>
  <si>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</si>
  <si>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</si>
  <si>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</si>
  <si>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</si>
  <si>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</si>
  <si>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</si>
  <si>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</si>
  <si>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</si>
  <si>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</si>
  <si>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</si>
  <si>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</si>
  <si>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</si>
  <si>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</si>
  <si>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</si>
  <si>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</si>
  <si>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</si>
  <si>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</si>
  <si>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</si>
  <si>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</si>
  <si>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</si>
  <si>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</si>
  <si>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</si>
  <si>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</si>
  <si>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</si>
  <si>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</si>
  <si>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</si>
  <si>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</si>
  <si>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</si>
  <si>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</si>
  <si>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</si>
  <si>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</si>
  <si>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</si>
  <si>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</si>
  <si>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</si>
  <si>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</si>
  <si>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</si>
  <si>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</si>
  <si>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</si>
  <si>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</si>
  <si>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</si>
  <si>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</si>
  <si>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</si>
  <si>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</si>
  <si>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</si>
  <si>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</si>
  <si>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</si>
  <si>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</si>
  <si>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</si>
  <si>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</si>
  <si>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</si>
  <si>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</si>
  <si>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</si>
  <si>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</si>
  <si>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</si>
  <si>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</si>
  <si>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</si>
  <si>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</si>
  <si>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</si>
  <si>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</si>
  <si>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</si>
  <si>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</si>
  <si>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</si>
  <si>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</si>
  <si>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</si>
  <si>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</si>
  <si>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</si>
  <si>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</si>
  <si>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</si>
  <si>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</si>
  <si>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</si>
  <si>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</si>
  <si>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</si>
  <si>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</si>
  <si>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</si>
  <si>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</si>
  <si>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</si>
  <si>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</si>
  <si>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</si>
  <si>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</si>
  <si>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</si>
  <si>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</si>
  <si>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</si>
  <si>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</si>
  <si>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</si>
  <si>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</si>
  <si>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</si>
  <si>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</si>
  <si>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</si>
  <si>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</si>
  <si>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</si>
  <si>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</si>
  <si>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</si>
  <si>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</si>
  <si>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</si>
  <si>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</si>
  <si>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</si>
  <si>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</si>
  <si>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</si>
  <si>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</si>
  <si>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</si>
  <si>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</si>
  <si>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</si>
  <si>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</si>
  <si>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</si>
  <si>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</si>
  <si>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</si>
  <si>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</si>
  <si>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</si>
  <si>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</si>
  <si>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</si>
  <si>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</si>
  <si>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</si>
  <si>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</si>
  <si>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</si>
  <si>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</si>
  <si>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</si>
  <si>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</si>
  <si>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</si>
  <si>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</si>
  <si>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</si>
  <si>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</si>
  <si>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</si>
  <si>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</si>
  <si>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</si>
  <si>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</si>
  <si>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</si>
  <si>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</si>
  <si>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</si>
  <si>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</si>
  <si>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</si>
  <si>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</si>
  <si>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</si>
  <si>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</si>
  <si>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</si>
  <si>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</si>
  <si>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</si>
  <si>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</si>
  <si>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</si>
  <si>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</si>
  <si>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</si>
  <si>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</si>
  <si>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</si>
  <si>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</si>
  <si>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</si>
  <si>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</si>
  <si>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</si>
  <si>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</si>
  <si>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</si>
  <si>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</si>
  <si>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</si>
  <si>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</si>
  <si>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</si>
  <si>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</si>
  <si>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</si>
  <si>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</si>
  <si>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</si>
  <si>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</si>
  <si>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</si>
  <si>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</si>
  <si>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</si>
  <si>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</si>
  <si>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</si>
  <si>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</si>
  <si>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</si>
  <si>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</si>
  <si>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</si>
  <si>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</si>
  <si>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</si>
  <si>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</si>
  <si>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</si>
  <si>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</si>
  <si>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</si>
  <si>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</si>
  <si>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</si>
  <si>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</si>
  <si>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</si>
  <si>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</si>
  <si>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</si>
  <si>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</si>
  <si>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</si>
  <si>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</si>
  <si>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</si>
  <si>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</si>
  <si>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</si>
  <si>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</si>
  <si>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</si>
  <si>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</si>
  <si>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</si>
  <si>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</si>
  <si>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</si>
  <si>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</si>
  <si>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</si>
  <si>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</si>
  <si>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</si>
  <si>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</si>
  <si>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</si>
  <si>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</si>
  <si>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</si>
  <si>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</si>
  <si>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</si>
  <si>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</si>
  <si>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</si>
  <si>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</si>
  <si>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</si>
  <si>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</si>
  <si>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</si>
  <si>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</si>
  <si>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</si>
  <si>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</si>
  <si>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</si>
  <si>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</si>
  <si>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</si>
  <si>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</si>
  <si>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</si>
  <si>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</si>
  <si>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</si>
  <si>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</si>
  <si>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</si>
  <si>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</si>
  <si>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</si>
  <si>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</si>
  <si>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</si>
  <si>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</si>
  <si>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</si>
  <si>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</si>
  <si>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</si>
  <si>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</si>
  <si>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</si>
  <si>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</si>
  <si>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</si>
  <si>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</si>
  <si>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</si>
  <si>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</si>
  <si>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</si>
  <si>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</si>
  <si>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</si>
  <si>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</si>
  <si>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</si>
  <si>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</si>
  <si>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</si>
  <si>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</si>
  <si>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</si>
  <si>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</si>
  <si>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</si>
  <si>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</si>
  <si>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</si>
  <si>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</si>
  <si>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</si>
  <si>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</si>
  <si>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</si>
  <si>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</si>
  <si>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</si>
  <si>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</si>
  <si>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</si>
  <si>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</si>
  <si>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</si>
  <si>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</si>
  <si>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</si>
  <si>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</si>
  <si>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</si>
  <si>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</si>
  <si>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</si>
  <si>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</si>
  <si>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</si>
  <si>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</si>
  <si>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</si>
  <si>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</si>
  <si>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</si>
  <si>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</si>
  <si>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</si>
  <si>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</si>
  <si>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</si>
  <si>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</si>
  <si>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</si>
  <si>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</si>
  <si>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</si>
  <si>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</si>
  <si>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</si>
  <si>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</si>
  <si>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</si>
  <si>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</si>
  <si>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</si>
  <si>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</si>
  <si>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</si>
  <si>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</si>
  <si>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</si>
  <si>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</si>
  <si>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</si>
  <si>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</si>
  <si>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</si>
  <si>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</si>
  <si>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</si>
  <si>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</si>
  <si>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</si>
  <si>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</si>
  <si>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</si>
  <si>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</si>
  <si>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</si>
  <si>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</si>
  <si>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</si>
  <si>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</si>
  <si>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</si>
  <si>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</si>
  <si>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</si>
  <si>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</si>
  <si>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</si>
  <si>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</si>
  <si>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</si>
  <si>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</si>
  <si>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</si>
  <si>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</si>
  <si>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</si>
  <si>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</si>
  <si>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</si>
  <si>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</si>
  <si>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</si>
  <si>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</si>
  <si>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</si>
  <si>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</si>
  <si>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</si>
  <si>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</si>
  <si>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</si>
  <si>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</si>
  <si>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</si>
  <si>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</si>
  <si>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</si>
  <si>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</si>
  <si>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</si>
  <si>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</si>
  <si>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</si>
  <si>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</si>
  <si>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</si>
  <si>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</si>
  <si>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</si>
  <si>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</si>
  <si>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</si>
  <si>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</si>
  <si>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</si>
  <si>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</si>
  <si>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</si>
  <si>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</si>
  <si>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</si>
  <si>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</si>
  <si>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</si>
  <si>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</si>
  <si>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</si>
  <si>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</si>
  <si>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</si>
  <si>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</si>
  <si>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</si>
  <si>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</si>
  <si>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</si>
  <si>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</si>
  <si>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</si>
  <si>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</si>
  <si>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</si>
  <si>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</si>
  <si>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</si>
  <si>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</si>
  <si>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</si>
  <si>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</si>
  <si>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</si>
  <si>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</si>
  <si>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</si>
  <si>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</si>
  <si>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</si>
  <si>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</si>
  <si>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</si>
  <si>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</si>
  <si>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</si>
  <si>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</si>
  <si>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</si>
  <si>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</si>
  <si>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</si>
  <si>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</si>
  <si>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</si>
  <si>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</si>
  <si>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</si>
  <si>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</si>
  <si>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</si>
  <si>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</si>
  <si>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</si>
  <si>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</si>
  <si>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</si>
  <si>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</si>
  <si>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</si>
  <si>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</si>
  <si>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</si>
  <si>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</si>
  <si>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</si>
  <si>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</si>
  <si>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</si>
  <si>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</si>
  <si>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</si>
  <si>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</si>
  <si>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</si>
  <si>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</si>
  <si>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</si>
  <si>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</si>
  <si>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</si>
  <si>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</si>
  <si>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</si>
  <si>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</si>
  <si>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</si>
  <si>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</si>
  <si>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</si>
  <si>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</si>
  <si>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</si>
  <si>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</si>
  <si>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</si>
  <si>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</si>
  <si>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</si>
  <si>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</si>
  <si>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</si>
  <si>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</si>
  <si>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</si>
  <si>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</si>
  <si>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</si>
  <si>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</si>
  <si>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</si>
  <si>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</si>
  <si>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</si>
  <si>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</si>
  <si>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</si>
  <si>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</si>
  <si>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</si>
  <si>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</si>
  <si>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</si>
  <si>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</si>
  <si>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</si>
  <si>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</si>
  <si>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</si>
  <si>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</si>
  <si>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</si>
  <si>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</si>
  <si>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</si>
  <si>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</si>
  <si>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</si>
  <si>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</si>
  <si>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</si>
  <si>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</si>
  <si>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</si>
  <si>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</si>
  <si>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</si>
  <si>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</si>
  <si>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</si>
  <si>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</si>
  <si>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</si>
  <si>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</si>
  <si>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</si>
  <si>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</si>
  <si>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</si>
  <si>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</si>
  <si>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</si>
  <si>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</si>
  <si>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</si>
  <si>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</si>
  <si>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</si>
  <si>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</si>
  <si>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</si>
  <si>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</si>
  <si>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</si>
  <si>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</si>
  <si>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</si>
  <si>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</si>
  <si>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</si>
  <si>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</si>
  <si>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</si>
  <si>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</si>
  <si>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</si>
  <si>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</si>
  <si>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</si>
  <si>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</si>
  <si>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</si>
  <si>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</si>
  <si>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</si>
  <si>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</si>
  <si>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</si>
  <si>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</si>
  <si>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</si>
  <si>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</si>
  <si>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</si>
  <si>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</si>
  <si>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</si>
  <si>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</si>
  <si>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</si>
  <si>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</si>
  <si>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</si>
  <si>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</si>
  <si>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</si>
  <si>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</si>
  <si>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</si>
  <si>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</si>
  <si>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</si>
  <si>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</si>
  <si>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</si>
  <si>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</si>
  <si>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</si>
  <si>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</si>
  <si>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</si>
  <si>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</si>
  <si>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</si>
  <si>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</si>
  <si>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</si>
  <si>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</si>
  <si>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</si>
  <si>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</si>
  <si>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</si>
  <si>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</si>
  <si>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</si>
  <si>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</si>
  <si>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</si>
  <si>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</si>
  <si>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</si>
  <si>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</si>
  <si>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</si>
  <si>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</si>
  <si>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</si>
  <si>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</si>
  <si>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</si>
  <si>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</si>
  <si>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</si>
  <si>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</si>
  <si>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</si>
  <si>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</si>
  <si>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</si>
  <si>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</si>
  <si>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</si>
  <si>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</si>
  <si>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</si>
  <si>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</si>
  <si>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</si>
  <si>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</si>
  <si>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</si>
  <si>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</si>
  <si>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</si>
  <si>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</si>
  <si>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</si>
  <si>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</si>
  <si>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</si>
  <si>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</si>
  <si>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</si>
  <si>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</si>
  <si>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</si>
  <si>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</si>
  <si>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</si>
  <si>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</si>
  <si>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</si>
  <si>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</si>
  <si>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</si>
  <si>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</si>
  <si>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</si>
  <si>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</si>
  <si>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</si>
  <si>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</si>
  <si>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</si>
  <si>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</si>
  <si>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</si>
  <si>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</si>
  <si>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</si>
  <si>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</si>
  <si>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</si>
  <si>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</si>
  <si>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</si>
  <si>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</si>
  <si>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</si>
  <si>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</si>
  <si>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</si>
  <si>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</si>
  <si>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</si>
  <si>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</si>
  <si>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</si>
  <si>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</si>
  <si>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</si>
  <si>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</si>
  <si>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</si>
  <si>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</si>
  <si>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</si>
  <si>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</si>
  <si>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</si>
  <si>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</si>
  <si>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</si>
  <si>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</si>
  <si>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</si>
  <si>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</si>
  <si>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</si>
  <si>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</si>
  <si>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</si>
  <si>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</si>
  <si>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</si>
  <si>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</si>
  <si>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</si>
  <si>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</si>
  <si>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</si>
  <si>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</si>
  <si>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</si>
  <si>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</si>
  <si>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</si>
  <si>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</si>
  <si>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</si>
  <si>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</si>
  <si>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</si>
  <si>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</si>
  <si>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</si>
  <si>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</si>
  <si>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</si>
  <si>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</si>
  <si>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</si>
  <si>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</si>
  <si>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</si>
  <si>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</si>
  <si>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</si>
  <si>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</si>
  <si>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</si>
  <si>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</si>
  <si>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</si>
  <si>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</si>
  <si>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</si>
  <si>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</si>
  <si>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</si>
  <si>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</si>
  <si>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</si>
  <si>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</si>
  <si>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</si>
  <si>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</si>
  <si>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</si>
  <si>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</si>
  <si>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</si>
  <si>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</si>
  <si>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</si>
  <si>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</si>
  <si>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</si>
  <si>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</si>
  <si>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</si>
  <si>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</si>
  <si>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</si>
  <si>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</si>
  <si>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</si>
  <si>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</si>
  <si>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</si>
  <si>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</si>
  <si>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</si>
  <si>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</si>
  <si>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</si>
  <si>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</si>
  <si>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</si>
  <si>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</si>
  <si>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</si>
  <si>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</si>
  <si>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</si>
  <si>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</si>
  <si>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</si>
  <si>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</si>
  <si>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</si>
  <si>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</si>
  <si>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</si>
  <si>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</si>
  <si>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</si>
  <si>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</si>
  <si>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</si>
  <si>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</si>
  <si>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</si>
  <si>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</si>
  <si>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</si>
  <si>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</si>
  <si>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</si>
  <si>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</si>
  <si>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</si>
  <si>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</si>
  <si>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</si>
  <si>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</si>
  <si>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</si>
  <si>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</si>
  <si>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</si>
  <si>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</si>
  <si>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</si>
  <si>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</si>
  <si>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</si>
  <si>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</si>
  <si>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</si>
  <si>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</si>
  <si>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</si>
  <si>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</si>
  <si>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</si>
  <si>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</si>
  <si>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</si>
  <si>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</si>
  <si>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</si>
  <si>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</si>
  <si>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</si>
  <si>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</si>
  <si>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</si>
  <si>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</si>
  <si>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</si>
  <si>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</si>
  <si>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</si>
  <si>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</si>
  <si>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</si>
  <si>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</si>
  <si>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</si>
  <si>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</si>
  <si>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</si>
  <si>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</si>
  <si>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</si>
  <si>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</si>
  <si>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</si>
  <si>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</si>
  <si>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</si>
  <si>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</si>
  <si>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</si>
  <si>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</si>
  <si>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</si>
  <si>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</si>
  <si>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</si>
  <si>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</si>
  <si>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</si>
  <si>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</si>
  <si>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</si>
  <si>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</si>
  <si>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</si>
  <si>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</si>
  <si>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</si>
  <si>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</si>
  <si>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</si>
  <si>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</si>
  <si>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</si>
  <si>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</si>
  <si>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</si>
  <si>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</si>
  <si>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</si>
  <si>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</si>
  <si>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</si>
  <si>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</si>
  <si>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</si>
  <si>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</si>
  <si>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</si>
  <si>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</si>
  <si>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</si>
  <si>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</si>
  <si>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</si>
  <si>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</si>
  <si>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</si>
  <si>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</si>
  <si>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</si>
  <si>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</si>
  <si>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</si>
  <si>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</si>
  <si>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</si>
  <si>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</si>
  <si>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</si>
  <si>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</si>
  <si>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</si>
  <si>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</si>
  <si>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</si>
  <si>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</si>
  <si>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</si>
  <si>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</si>
  <si>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</si>
  <si>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</si>
  <si>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</si>
  <si>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</si>
  <si>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</si>
  <si>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</si>
  <si>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</si>
  <si>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</si>
  <si>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</si>
  <si>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</si>
  <si>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</si>
  <si>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</si>
  <si>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</si>
  <si>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</si>
  <si>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</si>
  <si>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</si>
  <si>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</si>
  <si>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</si>
  <si>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</si>
  <si>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</si>
  <si>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</si>
  <si>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</si>
  <si>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</si>
  <si>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</si>
  <si>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</si>
  <si>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</si>
  <si>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</si>
  <si>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</si>
  <si>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</si>
  <si>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</si>
  <si>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</si>
  <si>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</si>
  <si>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</si>
  <si>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</si>
  <si>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</si>
  <si>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</si>
  <si>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</si>
  <si>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</si>
  <si>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</si>
  <si>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</si>
  <si>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</si>
  <si>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</si>
  <si>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</si>
  <si>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</si>
  <si>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</si>
  <si>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</si>
  <si>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</si>
  <si>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</si>
  <si>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</si>
  <si>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</si>
  <si>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</si>
  <si>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</si>
  <si>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</si>
  <si>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</si>
  <si>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</si>
  <si>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</si>
  <si>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</si>
  <si>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</si>
  <si>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</si>
  <si>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</si>
  <si>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</si>
  <si>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</si>
  <si>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</si>
  <si>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</si>
  <si>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</si>
  <si>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</si>
  <si>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</si>
  <si>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</si>
  <si>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</si>
  <si>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</si>
  <si>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</si>
  <si>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</si>
  <si>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</si>
  <si>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</si>
  <si>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</si>
  <si>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</si>
  <si>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</si>
  <si>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</si>
  <si>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</si>
  <si>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</si>
  <si>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</si>
  <si>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</si>
  <si>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</si>
  <si>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</si>
  <si>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</si>
  <si>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</si>
  <si>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</si>
  <si>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</si>
  <si>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</si>
  <si>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</si>
  <si>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</si>
  <si>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</si>
  <si>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</si>
  <si>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</si>
  <si>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</si>
  <si>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</si>
  <si>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</si>
  <si>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</si>
  <si>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</si>
  <si>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</si>
  <si>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</si>
  <si>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</si>
  <si>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</si>
  <si>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</si>
  <si>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</si>
  <si>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</si>
  <si>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</si>
  <si>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</si>
  <si>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</si>
  <si>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</si>
  <si>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</si>
  <si>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</si>
  <si>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</si>
  <si>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</si>
  <si>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</si>
  <si>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</si>
  <si>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</si>
  <si>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</si>
  <si>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</si>
  <si>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</si>
  <si>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</si>
  <si>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</si>
  <si>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</si>
  <si>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</si>
  <si>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</si>
  <si>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</si>
  <si>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</si>
  <si>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</si>
  <si>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</si>
  <si>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</si>
  <si>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</si>
  <si>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</si>
  <si>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</si>
  <si>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</si>
  <si>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</si>
  <si>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</si>
  <si>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</si>
  <si>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</si>
  <si>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</si>
  <si>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</si>
  <si>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</si>
  <si>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</si>
  <si>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</si>
  <si>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</si>
  <si>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</si>
  <si>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</si>
  <si>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</si>
  <si>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</si>
  <si>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</si>
  <si>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</si>
  <si>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</si>
  <si>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</si>
  <si>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</si>
  <si>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</si>
  <si>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</si>
  <si>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</si>
  <si>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</si>
  <si>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</si>
  <si>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</si>
  <si>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</si>
  <si>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</si>
  <si>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</si>
  <si>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</si>
  <si>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</si>
  <si>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</si>
  <si>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</si>
  <si>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</si>
  <si>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</si>
  <si>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</si>
  <si>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</si>
  <si>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</si>
  <si>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</si>
  <si>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</si>
  <si>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</si>
  <si>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</si>
  <si>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</si>
  <si>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</si>
  <si>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</si>
  <si>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</si>
  <si>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</si>
  <si>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</si>
  <si>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</si>
  <si>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</si>
  <si>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</si>
  <si>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</si>
  <si>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</si>
  <si>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</si>
  <si>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</si>
  <si>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</si>
  <si>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</si>
  <si>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</si>
  <si>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</si>
  <si>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</si>
  <si>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</si>
  <si>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</si>
  <si>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</si>
  <si>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</si>
  <si>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</si>
  <si>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</si>
  <si>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</si>
  <si>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</si>
  <si>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</si>
  <si>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</si>
  <si>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</si>
  <si>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</si>
  <si>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</si>
  <si>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</si>
  <si>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</si>
  <si>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</si>
  <si>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</si>
  <si>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</si>
  <si>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</si>
  <si>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</si>
  <si>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</si>
  <si>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</si>
  <si>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</si>
  <si>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</si>
  <si>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</si>
  <si>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</si>
  <si>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</si>
  <si>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</si>
  <si>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</si>
  <si>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</si>
  <si>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</si>
  <si>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</si>
  <si>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</si>
  <si>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</si>
  <si>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</si>
  <si>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</si>
  <si>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</si>
  <si>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</si>
  <si>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</si>
  <si>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</si>
  <si>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</si>
  <si>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</si>
  <si>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</si>
  <si>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</si>
  <si>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</si>
  <si>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</si>
  <si>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</si>
  <si>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</si>
  <si>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</si>
  <si>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</si>
  <si>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</si>
  <si>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</si>
  <si>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</si>
  <si>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</si>
  <si>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</si>
  <si>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</si>
  <si>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</si>
  <si>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</si>
  <si>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</si>
  <si>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</si>
  <si>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</si>
  <si>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</si>
  <si>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</si>
  <si>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</si>
  <si>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</si>
  <si>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</si>
  <si>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</si>
  <si>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</si>
  <si>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</si>
  <si>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</si>
  <si>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</si>
  <si>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</si>
  <si>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</si>
  <si>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</si>
  <si>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</si>
  <si>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</si>
  <si>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</si>
  <si>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</si>
  <si>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</si>
  <si>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</si>
  <si>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</si>
  <si>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</si>
  <si>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</si>
  <si>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</si>
  <si>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</si>
  <si>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</si>
  <si>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</si>
  <si>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</si>
  <si>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</si>
  <si>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</si>
  <si>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</si>
  <si>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</si>
  <si>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</si>
  <si>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</si>
  <si>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</si>
  <si>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</si>
  <si>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</si>
  <si>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</si>
  <si>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</si>
  <si>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</si>
  <si>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</si>
  <si>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</si>
  <si>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</si>
  <si>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</si>
  <si>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</si>
  <si>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</si>
  <si>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</si>
  <si>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</si>
  <si>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</si>
  <si>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</si>
  <si>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</si>
  <si>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</si>
  <si>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</si>
  <si>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</si>
  <si>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</si>
  <si>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</si>
  <si>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</si>
  <si>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</si>
  <si>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</si>
  <si>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</si>
  <si>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</si>
  <si>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</si>
  <si>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</si>
  <si>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</si>
  <si>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</si>
  <si>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</si>
  <si>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</si>
  <si>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</si>
  <si>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</si>
  <si>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</si>
  <si>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</si>
  <si>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</si>
  <si>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</si>
  <si>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</si>
  <si>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</si>
  <si>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</si>
  <si>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</si>
  <si>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</si>
  <si>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</si>
  <si>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</si>
  <si>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</si>
  <si>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</si>
  <si>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</si>
  <si>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</si>
  <si>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</si>
  <si>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</si>
  <si>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</si>
  <si>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</si>
  <si>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</si>
  <si>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</si>
  <si>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</si>
  <si>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</si>
  <si>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</si>
  <si>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</si>
  <si>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</si>
  <si>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</si>
  <si>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</si>
  <si>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</si>
  <si>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</si>
  <si>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</si>
  <si>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</si>
  <si>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</si>
  <si>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</si>
  <si>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</si>
  <si>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</si>
  <si>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</si>
  <si>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</si>
  <si>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</si>
  <si>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</si>
  <si>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</si>
  <si>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</si>
  <si>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</si>
  <si>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</si>
  <si>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</si>
  <si>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</si>
  <si>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</si>
  <si>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</si>
  <si>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</si>
  <si>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</si>
  <si>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</si>
  <si>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</si>
  <si>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</si>
  <si>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</si>
  <si>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</si>
  <si>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</si>
  <si>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</si>
  <si>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</si>
  <si>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</si>
  <si>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</si>
  <si>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</si>
  <si>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</si>
  <si>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</si>
  <si>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</si>
  <si>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</si>
  <si>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</si>
  <si>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</si>
  <si>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</si>
  <si>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</si>
  <si>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</si>
  <si>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</si>
  <si>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</si>
  <si>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</si>
  <si>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</si>
  <si>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</si>
  <si>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</si>
  <si>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</si>
  <si>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</si>
  <si>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</si>
  <si>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</si>
  <si>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</si>
  <si>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</si>
  <si>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</si>
  <si>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</si>
  <si>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</si>
  <si>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</si>
  <si>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</si>
  <si>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</si>
  <si>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</si>
  <si>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</si>
  <si>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</si>
  <si>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</si>
  <si>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</si>
  <si>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</si>
  <si>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</si>
  <si>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</si>
  <si>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</si>
  <si>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</si>
  <si>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</si>
  <si>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</si>
  <si>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</si>
  <si>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</si>
  <si>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</si>
  <si>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</si>
  <si>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</si>
  <si>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</si>
  <si>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</si>
  <si>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</si>
  <si>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</si>
  <si>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</si>
  <si>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</si>
  <si>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</si>
  <si>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</si>
  <si>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</si>
  <si>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</si>
  <si>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</si>
  <si>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</si>
  <si>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</si>
  <si>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</si>
  <si>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</si>
  <si>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</si>
  <si>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</si>
  <si>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</si>
  <si>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</si>
  <si>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</si>
  <si>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</si>
  <si>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</si>
  <si>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</si>
  <si>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</si>
  <si>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</si>
  <si>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</si>
  <si>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</si>
  <si>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</si>
  <si>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</si>
  <si>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</si>
  <si>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</si>
  <si>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</si>
  <si>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</si>
  <si>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</si>
  <si>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</si>
  <si>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</si>
  <si>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</si>
  <si>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</si>
  <si>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</si>
  <si>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</si>
  <si>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</si>
  <si>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</si>
  <si>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</si>
  <si>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</si>
  <si>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</si>
  <si>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</si>
  <si>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</si>
  <si>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</si>
  <si>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</si>
  <si>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</si>
  <si>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</si>
  <si>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</si>
  <si>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</si>
  <si>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</si>
  <si>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</si>
  <si>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</si>
  <si>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</si>
  <si>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</si>
  <si>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</si>
  <si>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</si>
  <si>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</si>
  <si>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</si>
  <si>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</si>
  <si>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</si>
  <si>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</si>
  <si>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</si>
  <si>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</si>
  <si>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</si>
  <si>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</si>
  <si>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</si>
  <si>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</si>
  <si>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</si>
  <si>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</si>
  <si>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</si>
  <si>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</si>
  <si>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</si>
  <si>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</si>
  <si>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</si>
  <si>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</si>
  <si>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</si>
  <si>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</si>
  <si>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</si>
  <si>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</si>
  <si>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</si>
  <si>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</si>
  <si>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</si>
  <si>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</si>
  <si>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</si>
  <si>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</si>
  <si>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</si>
  <si>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</si>
  <si>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</si>
  <si>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</si>
  <si>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</si>
  <si>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</si>
  <si>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</si>
  <si>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</si>
  <si>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</si>
  <si>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</si>
  <si>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</si>
  <si>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</si>
  <si>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</si>
  <si>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</si>
  <si>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</si>
  <si>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</si>
  <si>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</si>
  <si>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</si>
  <si>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</si>
  <si>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</si>
  <si>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</si>
  <si>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</si>
  <si>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</si>
  <si>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</si>
  <si>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</si>
  <si>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</si>
  <si>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</si>
  <si>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</si>
  <si>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</si>
  <si>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</si>
  <si>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</si>
  <si>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</si>
  <si>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</si>
  <si>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</si>
  <si>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</si>
  <si>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</si>
  <si>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</si>
  <si>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</si>
  <si>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</si>
  <si>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</si>
  <si>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</si>
  <si>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</si>
  <si>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</si>
  <si>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</si>
  <si>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</si>
  <si>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</si>
  <si>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</si>
  <si>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</si>
  <si>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</si>
  <si>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</si>
  <si>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</si>
  <si>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</si>
  <si>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</si>
  <si>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</si>
  <si>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</si>
  <si>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</si>
  <si>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</si>
  <si>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</si>
  <si>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</si>
  <si>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</si>
  <si>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</si>
  <si>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</si>
  <si>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</si>
  <si>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</si>
  <si>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</si>
  <si>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</si>
  <si>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</si>
  <si>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</si>
  <si>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</si>
  <si>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</si>
  <si>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</si>
  <si>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</si>
  <si>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</si>
  <si>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</si>
  <si>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</si>
  <si>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</si>
  <si>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</si>
  <si>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</si>
  <si>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</si>
  <si>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</si>
  <si>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</si>
  <si>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</si>
  <si>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</si>
  <si>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</si>
  <si>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</si>
  <si>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</si>
  <si>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</si>
  <si>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</si>
  <si>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</si>
  <si>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</si>
  <si>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</si>
  <si>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</si>
  <si>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</si>
  <si>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</si>
  <si>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</si>
  <si>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</si>
  <si>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</si>
  <si>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</si>
  <si>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</si>
  <si>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</si>
  <si>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</si>
  <si>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</si>
  <si>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</si>
  <si>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</si>
  <si>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</si>
  <si>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</si>
  <si>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</si>
  <si>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</si>
  <si>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</si>
  <si>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</si>
  <si>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</si>
  <si>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</si>
  <si>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</si>
  <si>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</si>
  <si>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</si>
  <si>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</si>
  <si>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</si>
  <si>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</si>
  <si>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</si>
  <si>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</si>
  <si>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</si>
  <si>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</si>
  <si>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</si>
  <si>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</si>
  <si>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</si>
  <si>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</si>
  <si>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</si>
  <si>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</si>
  <si>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</si>
  <si>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</si>
  <si>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</si>
  <si>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</si>
  <si>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</si>
  <si>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</si>
  <si>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</si>
  <si>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</si>
  <si>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</si>
  <si>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</si>
  <si>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</si>
  <si>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</si>
  <si>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</si>
  <si>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</si>
  <si>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</si>
  <si>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</si>
  <si>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</si>
  <si>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</si>
  <si>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</si>
  <si>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</si>
  <si>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</si>
  <si>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</si>
  <si>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</si>
  <si>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</si>
  <si>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</si>
  <si>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</si>
  <si>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</si>
  <si>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</si>
  <si>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</si>
  <si>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</si>
  <si>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</si>
  <si>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</si>
  <si>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</si>
  <si>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</si>
  <si>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</si>
  <si>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</si>
  <si>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</si>
  <si>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</si>
  <si>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</si>
  <si>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</si>
  <si>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</si>
  <si>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</si>
  <si>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</si>
  <si>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</si>
  <si>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</si>
  <si>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</si>
  <si>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</si>
  <si>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</si>
  <si>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</si>
  <si>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</si>
  <si>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</si>
  <si>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</si>
  <si>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</si>
  <si>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</si>
  <si>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</si>
  <si>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</si>
  <si>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</si>
  <si>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</si>
  <si>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</si>
  <si>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</si>
  <si>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</si>
  <si>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</si>
  <si>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</si>
  <si>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</si>
  <si>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</si>
  <si>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</si>
  <si>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</si>
  <si>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</si>
  <si>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</si>
  <si>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</si>
  <si>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</si>
  <si>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</si>
  <si>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</si>
  <si>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</si>
  <si>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</si>
  <si>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</si>
  <si>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</si>
  <si>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</si>
  <si>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</si>
  <si>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</si>
  <si>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</si>
  <si>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</si>
  <si>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</si>
  <si>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</si>
  <si>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</si>
  <si>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</si>
  <si>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</si>
  <si>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</si>
  <si>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</si>
  <si>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</si>
  <si>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</si>
  <si>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</si>
  <si>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</si>
  <si>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</si>
  <si>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</si>
  <si>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</si>
  <si>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</si>
  <si>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</si>
  <si>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</si>
  <si>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</si>
  <si>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</si>
  <si>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</si>
  <si>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</si>
  <si>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</si>
  <si>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</si>
  <si>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</si>
  <si>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</si>
  <si>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</si>
  <si>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</si>
  <si>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</si>
  <si>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</si>
  <si>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</si>
  <si>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</si>
  <si>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</si>
  <si>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</si>
  <si>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</si>
  <si>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</si>
  <si>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</si>
  <si>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</si>
  <si>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</si>
  <si>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</si>
  <si>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</si>
  <si>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</si>
  <si>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</si>
  <si>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</si>
  <si>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</si>
  <si>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</si>
  <si>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</si>
  <si>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</si>
  <si>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</si>
  <si>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</si>
  <si>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</si>
  <si>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</si>
  <si>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</si>
  <si>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</si>
  <si>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</si>
  <si>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</si>
  <si>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</si>
  <si>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</si>
  <si>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</si>
  <si>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</si>
  <si>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</si>
  <si>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</si>
  <si>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</si>
  <si>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</si>
  <si>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</si>
  <si>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</si>
  <si>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</si>
  <si>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</si>
  <si>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</si>
  <si>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</si>
  <si>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</si>
  <si>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</si>
  <si>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</si>
  <si>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</si>
  <si>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</si>
  <si>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</si>
  <si>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</si>
  <si>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</si>
  <si>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</si>
  <si>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</si>
  <si>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</si>
  <si>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</si>
  <si>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</si>
  <si>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</si>
  <si>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</si>
  <si>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</si>
  <si>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</si>
  <si>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</si>
  <si>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</si>
  <si>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</si>
  <si>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</si>
  <si>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</si>
  <si>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</si>
  <si>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</si>
  <si>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</si>
  <si>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</si>
  <si>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</si>
  <si>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</si>
  <si>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</si>
  <si>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</si>
  <si>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</si>
  <si>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</si>
  <si>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</si>
  <si>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</si>
  <si>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</si>
  <si>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</si>
  <si>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</si>
  <si>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</si>
  <si>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</si>
  <si>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</si>
  <si>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</si>
  <si>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</si>
  <si>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</si>
  <si>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</si>
  <si>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</si>
  <si>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</si>
  <si>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</si>
  <si>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</si>
  <si>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</si>
  <si>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</si>
  <si>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</si>
  <si>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</si>
  <si>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</si>
  <si>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</si>
  <si>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</si>
  <si>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</si>
  <si>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</si>
  <si>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</si>
  <si>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</si>
  <si>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</si>
  <si>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</si>
  <si>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</si>
  <si>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</si>
  <si>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</si>
  <si>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</si>
  <si>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</si>
  <si>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</si>
  <si>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</si>
  <si>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</si>
  <si>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</si>
  <si>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</si>
  <si>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</si>
  <si>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</si>
  <si>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</si>
  <si>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</si>
  <si>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</si>
  <si>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</si>
  <si>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</si>
  <si>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</si>
  <si>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</si>
  <si>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</si>
  <si>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</si>
  <si>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</si>
  <si>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</si>
  <si>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</si>
  <si>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</si>
  <si>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</si>
  <si>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</si>
  <si>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</si>
  <si>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</si>
  <si>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</si>
  <si>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</si>
  <si>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</si>
  <si>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</si>
  <si>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</si>
  <si>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</si>
  <si>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</si>
  <si>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</si>
  <si>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</si>
  <si>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</si>
  <si>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</si>
  <si>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</si>
  <si>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</si>
  <si>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</si>
  <si>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</si>
  <si>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</si>
  <si>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</si>
  <si>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</si>
  <si>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</si>
  <si>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</si>
  <si>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</si>
  <si>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</si>
  <si>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</si>
  <si>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</si>
  <si>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</si>
  <si>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</si>
  <si>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</si>
  <si>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</si>
  <si>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</si>
  <si>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</si>
  <si>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</si>
  <si>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</si>
  <si>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</si>
  <si>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</si>
  <si>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</si>
  <si>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</si>
  <si>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</si>
  <si>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</si>
  <si>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</si>
  <si>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</si>
  <si>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</si>
  <si>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</si>
  <si>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</si>
  <si>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</si>
  <si>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</si>
  <si>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</si>
  <si>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</si>
  <si>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</si>
  <si>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</si>
  <si>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</si>
  <si>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</si>
  <si>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</si>
  <si>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</si>
  <si>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</si>
  <si>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</si>
  <si>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</si>
  <si>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</si>
  <si>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</si>
  <si>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</si>
  <si>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</si>
  <si>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</si>
  <si>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</si>
  <si>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</si>
  <si>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</si>
  <si>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</si>
  <si>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</si>
  <si>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</si>
  <si>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</si>
  <si>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</si>
  <si>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</si>
  <si>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</si>
  <si>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</si>
  <si>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</si>
  <si>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</si>
  <si>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</si>
  <si>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</si>
  <si>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</si>
  <si>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</si>
  <si>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</si>
  <si>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</si>
  <si>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</si>
  <si>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</si>
  <si>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</si>
  <si>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</si>
  <si>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</si>
  <si>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</si>
  <si>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</si>
  <si>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</si>
  <si>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</si>
  <si>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</si>
  <si>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</si>
  <si>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</si>
  <si>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</si>
  <si>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</si>
  <si>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</si>
  <si>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</si>
  <si>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</si>
  <si>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</si>
  <si>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</si>
  <si>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</si>
  <si>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</si>
  <si>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</si>
  <si>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</si>
  <si>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</si>
  <si>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</si>
  <si>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</si>
  <si>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</si>
  <si>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</si>
  <si>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</si>
  <si>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</si>
  <si>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</si>
  <si>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</si>
  <si>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</si>
  <si>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</si>
  <si>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</si>
  <si>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</si>
  <si>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</si>
  <si>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</si>
  <si>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</si>
  <si>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</si>
  <si>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</si>
  <si>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</si>
  <si>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</si>
  <si>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</si>
  <si>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</si>
  <si>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</si>
  <si>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</si>
  <si>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</si>
  <si>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</si>
  <si>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</si>
  <si>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</si>
  <si>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</si>
  <si>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</si>
  <si>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</si>
  <si>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</si>
  <si>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</si>
  <si>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</si>
  <si>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</si>
  <si>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</si>
  <si>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</si>
  <si>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</si>
  <si>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</si>
  <si>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</si>
  <si>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</si>
  <si>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</si>
  <si>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</si>
  <si>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</si>
  <si>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</si>
  <si>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</si>
  <si>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</si>
  <si>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</si>
  <si>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</si>
  <si>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</si>
  <si>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</si>
  <si>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</si>
  <si>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</si>
  <si>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</si>
  <si>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</si>
  <si>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</si>
  <si>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</si>
  <si>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</si>
  <si>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</si>
  <si>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</si>
  <si>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</si>
  <si>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</si>
  <si>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</si>
  <si>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</si>
  <si>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</si>
  <si>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</si>
  <si>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</si>
  <si>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</si>
  <si>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</si>
  <si>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</si>
  <si>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</si>
  <si>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</si>
  <si>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</si>
  <si>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</si>
  <si>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</si>
  <si>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</si>
  <si>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</si>
  <si>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</si>
  <si>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</si>
  <si>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</si>
  <si>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</si>
  <si>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</si>
  <si>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</si>
  <si>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</si>
  <si>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</si>
  <si>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</si>
  <si>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</si>
  <si>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</si>
  <si>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</si>
  <si>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</si>
  <si>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</si>
  <si>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</si>
  <si>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</si>
  <si>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</si>
  <si>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</si>
  <si>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</si>
  <si>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</si>
  <si>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</si>
  <si>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</si>
  <si>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</si>
  <si>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</si>
  <si>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</si>
  <si>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</si>
  <si>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</si>
  <si>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</si>
  <si>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</si>
  <si>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</si>
  <si>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</si>
  <si>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</si>
  <si>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</si>
  <si>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</si>
  <si>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</si>
  <si>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</si>
  <si>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</si>
  <si>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</si>
  <si>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</si>
  <si>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</si>
  <si>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</si>
  <si>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</si>
  <si>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</si>
  <si>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</si>
  <si>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</si>
  <si>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</si>
  <si>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</si>
  <si>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</si>
  <si>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</si>
  <si>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</si>
  <si>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</si>
  <si>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</si>
  <si>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</si>
  <si>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</si>
  <si>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</si>
  <si>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</si>
  <si>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</si>
  <si>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</si>
  <si>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</si>
  <si>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</si>
  <si>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</si>
  <si>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</si>
  <si>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</si>
  <si>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</si>
  <si>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</si>
  <si>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</si>
  <si>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</si>
  <si>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</si>
  <si>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</si>
  <si>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</si>
  <si>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</si>
  <si>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</si>
  <si>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</si>
  <si>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</si>
  <si>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</si>
  <si>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</si>
  <si>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</si>
  <si>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</si>
  <si>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</si>
  <si>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</si>
  <si>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</si>
  <si>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</si>
  <si>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</si>
  <si>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</si>
  <si>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</si>
  <si>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</si>
  <si>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</si>
  <si>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</si>
  <si>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</si>
  <si>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</si>
  <si>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</si>
  <si>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</si>
  <si>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</si>
  <si>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</si>
  <si>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</si>
  <si>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</si>
  <si>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</si>
  <si>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</si>
  <si>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</si>
  <si>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</si>
  <si>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</si>
  <si>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</si>
  <si>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</si>
  <si>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</si>
  <si>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</si>
  <si>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</si>
  <si>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</si>
  <si>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</si>
  <si>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</si>
  <si>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</si>
  <si>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</si>
  <si>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</si>
  <si>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</si>
  <si>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</si>
  <si>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</si>
  <si>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</si>
  <si>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</si>
  <si>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</si>
  <si>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</si>
  <si>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</si>
  <si>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</si>
  <si>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</si>
  <si>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</si>
  <si>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</si>
  <si>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</si>
  <si>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</si>
  <si>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</si>
  <si>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</si>
  <si>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</si>
  <si>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</si>
  <si>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</si>
  <si>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</si>
  <si>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</si>
  <si>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</si>
  <si>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</si>
  <si>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</si>
  <si>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</si>
  <si>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</si>
  <si>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</si>
  <si>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</si>
  <si>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</si>
  <si>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</si>
  <si>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</si>
  <si>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</si>
  <si>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</si>
  <si>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</si>
  <si>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</si>
  <si>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</si>
  <si>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</si>
  <si>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</si>
  <si>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</si>
  <si>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</si>
  <si>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</si>
  <si>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</si>
  <si>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</si>
  <si>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</si>
  <si>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</si>
  <si>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</si>
  <si>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</si>
  <si>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</si>
  <si>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</si>
  <si>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</si>
  <si>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</si>
  <si>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</si>
  <si>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</si>
  <si>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</si>
  <si>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</si>
  <si>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</si>
  <si>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</si>
  <si>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</si>
  <si>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</si>
  <si>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</si>
  <si>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</si>
  <si>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</si>
  <si>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</si>
  <si>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</si>
  <si>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</si>
  <si>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</si>
  <si>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</si>
  <si>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</si>
  <si>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</si>
  <si>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</si>
  <si>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</si>
  <si>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</si>
  <si>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</si>
  <si>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</si>
  <si>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</si>
  <si>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</si>
  <si>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</si>
  <si>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</si>
  <si>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</si>
  <si>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</si>
  <si>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</si>
  <si>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</si>
  <si>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</si>
  <si>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</si>
  <si>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</si>
  <si>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</si>
  <si>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</si>
  <si>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</si>
  <si>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</si>
  <si>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</si>
  <si>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</si>
  <si>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</si>
  <si>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</si>
  <si>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</si>
  <si>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</si>
  <si>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</si>
  <si>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</si>
  <si>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</si>
  <si>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</si>
  <si>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</si>
  <si>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</si>
  <si>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</si>
  <si>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</si>
  <si>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</si>
  <si>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</si>
  <si>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</si>
  <si>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</si>
  <si>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</si>
  <si>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</si>
  <si>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</si>
  <si>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</si>
  <si>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</si>
  <si>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</si>
  <si>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</si>
  <si>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</si>
  <si>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</si>
  <si>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</si>
  <si>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</si>
  <si>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</si>
  <si>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</si>
  <si>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</si>
  <si>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</si>
  <si>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</si>
  <si>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</si>
  <si>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</si>
  <si>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</si>
  <si>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</si>
  <si>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</si>
  <si>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</si>
  <si>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</si>
  <si>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</si>
  <si>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</si>
  <si>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</si>
  <si>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</si>
  <si>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</si>
  <si>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</si>
  <si>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</si>
  <si>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</si>
  <si>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</si>
  <si>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</si>
  <si>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</si>
  <si>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</si>
  <si>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</si>
  <si>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</si>
  <si>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</si>
  <si>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</si>
  <si>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</si>
  <si>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</si>
  <si>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</si>
  <si>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</si>
  <si>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</si>
  <si>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</si>
  <si>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</si>
  <si>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</si>
  <si>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</si>
  <si>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</si>
  <si>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</si>
  <si>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</si>
  <si>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</si>
  <si>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</si>
  <si>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</si>
  <si>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</si>
  <si>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</si>
  <si>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</si>
  <si>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</si>
  <si>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</si>
  <si>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</si>
  <si>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</si>
  <si>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</si>
  <si>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</si>
  <si>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</si>
  <si>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</si>
  <si>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</si>
  <si>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</si>
  <si>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</si>
  <si>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</si>
  <si>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</si>
  <si>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</si>
  <si>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</si>
  <si>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</si>
  <si>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</si>
  <si>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</si>
  <si>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</si>
  <si>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</si>
  <si>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</si>
  <si>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</si>
  <si>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</si>
  <si>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</si>
  <si>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</si>
  <si>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</si>
  <si>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</si>
  <si>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</si>
  <si>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</si>
  <si>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</si>
  <si>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</si>
  <si>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</si>
  <si>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</si>
  <si>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</si>
  <si>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</si>
  <si>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</si>
  <si>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</si>
  <si>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</si>
  <si>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</si>
  <si>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</si>
  <si>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</si>
  <si>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</si>
  <si>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</si>
  <si>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</si>
  <si>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</si>
  <si>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</si>
  <si>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</si>
  <si>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</si>
  <si>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</si>
  <si>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</si>
  <si>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</si>
  <si>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</si>
  <si>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</si>
  <si>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</si>
  <si>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</si>
  <si>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</si>
  <si>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</si>
  <si>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</si>
  <si>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</si>
  <si>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</si>
  <si>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</si>
  <si>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</si>
  <si>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</si>
  <si>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</si>
  <si>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</si>
  <si>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</si>
  <si>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</si>
  <si>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</si>
  <si>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</si>
  <si>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</si>
  <si>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</si>
  <si>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</si>
  <si>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</si>
  <si>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</si>
  <si>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</si>
  <si>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</si>
  <si>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</si>
  <si>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</si>
  <si>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</si>
  <si>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</si>
  <si>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</si>
  <si>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</si>
  <si>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</si>
  <si>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</si>
  <si>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</si>
  <si>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</si>
  <si>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</si>
  <si>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</si>
  <si>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</si>
  <si>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</si>
  <si>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</si>
  <si>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</si>
  <si>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</si>
  <si>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</si>
  <si>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</si>
  <si>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</si>
  <si>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</si>
  <si>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</si>
  <si>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</si>
  <si>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</si>
  <si>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</si>
  <si>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</si>
  <si>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</si>
  <si>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</si>
  <si>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</si>
  <si>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</si>
  <si>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</si>
  <si>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</si>
  <si>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</si>
  <si>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</si>
  <si>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</si>
  <si>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</si>
  <si>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</si>
  <si>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</si>
  <si>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</si>
  <si>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</si>
  <si>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</si>
  <si>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</si>
  <si>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</si>
  <si>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</si>
  <si>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</si>
  <si>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</si>
  <si>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</si>
  <si>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</si>
  <si>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</si>
  <si>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</si>
  <si>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</si>
  <si>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</si>
  <si>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</si>
  <si>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</si>
  <si>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</si>
  <si>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</si>
  <si>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</si>
  <si>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</si>
  <si>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</si>
  <si>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</si>
  <si>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</si>
  <si>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</si>
  <si>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</si>
  <si>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</si>
  <si>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</si>
  <si>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</si>
  <si>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</si>
  <si>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</si>
  <si>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</si>
  <si>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</si>
  <si>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</si>
  <si>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</si>
  <si>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</si>
  <si>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</si>
  <si>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</si>
  <si>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</si>
  <si>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</si>
  <si>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</si>
  <si>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</si>
  <si>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</si>
  <si>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</si>
  <si>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</si>
  <si>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</si>
  <si>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</si>
  <si>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</si>
  <si>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</si>
  <si>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</si>
  <si>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</si>
  <si>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</si>
  <si>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</si>
  <si>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</si>
  <si>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</si>
  <si>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</si>
  <si>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</si>
  <si>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</si>
  <si>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</si>
  <si>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</si>
  <si>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</si>
  <si>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</si>
  <si>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</si>
  <si>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</si>
  <si>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</si>
  <si>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</si>
  <si>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</si>
  <si>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</si>
  <si>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</si>
  <si>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</si>
  <si>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</si>
  <si>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</si>
  <si>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</si>
  <si>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</si>
  <si>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</si>
  <si>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</si>
  <si>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</si>
  <si>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</si>
  <si>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</si>
  <si>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</si>
  <si>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</si>
  <si>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</si>
  <si>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</si>
  <si>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</si>
  <si>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</si>
  <si>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</si>
  <si>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</si>
  <si>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</si>
  <si>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</si>
  <si>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</si>
  <si>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</si>
  <si>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</si>
  <si>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</si>
  <si>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</si>
  <si>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</si>
  <si>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</si>
  <si>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</si>
  <si>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</si>
  <si>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</si>
  <si>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</si>
  <si>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</si>
  <si>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</si>
  <si>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</si>
  <si>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</si>
  <si>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</si>
  <si>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</si>
  <si>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</si>
  <si>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</si>
  <si>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</si>
  <si>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</si>
  <si>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</si>
  <si>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</si>
  <si>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</si>
  <si>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</si>
  <si>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</si>
  <si>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</si>
  <si>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</si>
  <si>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</si>
  <si>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</si>
  <si>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</si>
  <si>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</si>
  <si>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</si>
  <si>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</si>
  <si>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</si>
  <si>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</si>
  <si>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</si>
  <si>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</si>
  <si>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</si>
  <si>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</si>
  <si>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</si>
  <si>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</si>
  <si>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</si>
  <si>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</si>
  <si>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</si>
  <si>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</si>
  <si>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</si>
  <si>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</si>
  <si>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</si>
  <si>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</si>
  <si>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</si>
  <si>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</si>
  <si>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</si>
  <si>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</si>
  <si>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</si>
  <si>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</si>
  <si>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</si>
  <si>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</si>
  <si>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</si>
  <si>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</si>
  <si>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</si>
  <si>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</si>
  <si>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</si>
  <si>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</si>
  <si>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</si>
  <si>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</si>
  <si>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</si>
  <si>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</si>
  <si>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</si>
  <si>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</si>
  <si>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</si>
  <si>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</si>
  <si>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</si>
  <si>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</si>
  <si>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</si>
  <si>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</si>
  <si>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</si>
  <si>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</si>
  <si>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</si>
  <si>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</si>
  <si>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</si>
  <si>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</si>
  <si>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</si>
  <si>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</si>
  <si>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</si>
  <si>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</si>
  <si>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</si>
  <si>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</si>
  <si>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</si>
  <si>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</si>
  <si>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</si>
  <si>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</si>
  <si>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</si>
  <si>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</si>
  <si>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</si>
  <si>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</si>
  <si>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</si>
  <si>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</si>
  <si>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</si>
  <si>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</si>
  <si>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</si>
  <si>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</si>
  <si>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</si>
  <si>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</si>
  <si>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</si>
  <si>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</si>
  <si>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</si>
  <si>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</si>
  <si>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</si>
  <si>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</si>
  <si>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</si>
  <si>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</si>
  <si>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</si>
  <si>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</si>
  <si>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</si>
  <si>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</si>
  <si>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</si>
  <si>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</si>
  <si>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</si>
  <si>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</si>
  <si>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</si>
  <si>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</si>
  <si>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</si>
  <si>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</si>
  <si>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</si>
  <si>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</si>
  <si>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</si>
  <si>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</si>
  <si>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</si>
  <si>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</si>
  <si>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</si>
  <si>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</si>
  <si>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</si>
  <si>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</si>
  <si>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</si>
  <si>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</si>
  <si>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</si>
  <si>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</si>
  <si>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</si>
  <si>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</si>
  <si>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</si>
  <si>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</si>
  <si>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</si>
  <si>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</si>
  <si>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</si>
  <si>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</si>
  <si>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</si>
  <si>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</si>
  <si>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</si>
  <si>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</si>
  <si>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</si>
  <si>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</si>
  <si>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</si>
  <si>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</si>
  <si>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</si>
  <si>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</si>
  <si>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</si>
  <si>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</si>
  <si>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</si>
  <si>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</si>
  <si>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</si>
  <si>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</si>
  <si>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</si>
  <si>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</si>
  <si>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</si>
  <si>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</si>
  <si>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</si>
  <si>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</si>
  <si>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</si>
  <si>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</si>
  <si>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</si>
  <si>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</si>
  <si>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</si>
  <si>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</si>
  <si>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</si>
  <si>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</si>
  <si>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</si>
  <si>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</si>
  <si>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</si>
  <si>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</si>
  <si>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</si>
  <si>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</si>
  <si>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</si>
  <si>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</si>
  <si>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</si>
  <si>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</si>
  <si>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</si>
  <si>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</si>
  <si>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</si>
  <si>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</si>
  <si>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</si>
  <si>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</si>
  <si>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</si>
  <si>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</si>
  <si>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</si>
  <si>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</si>
  <si>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</si>
  <si>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</si>
  <si>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</si>
  <si>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</si>
  <si>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</si>
  <si>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</si>
  <si>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</si>
  <si>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</si>
  <si>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</si>
  <si>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</si>
  <si>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</si>
  <si>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</si>
  <si>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</si>
  <si>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</si>
  <si>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</si>
  <si>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</si>
  <si>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</si>
  <si>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</si>
  <si>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</si>
  <si>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</si>
  <si>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</si>
  <si>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</si>
  <si>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</si>
  <si>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</si>
  <si>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</si>
  <si>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</si>
  <si>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</si>
  <si>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</si>
  <si>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</si>
  <si>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</si>
  <si>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</si>
  <si>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</si>
  <si>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</si>
  <si>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</si>
  <si>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</si>
  <si>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</si>
  <si>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</si>
  <si>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</si>
  <si>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</si>
  <si>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</si>
  <si>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</si>
  <si>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</si>
  <si>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</si>
  <si>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</si>
  <si>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</si>
  <si>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</si>
  <si>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</si>
  <si>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</si>
  <si>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</si>
  <si>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</si>
  <si>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</si>
  <si>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</si>
  <si>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</si>
  <si>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</si>
  <si>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</si>
  <si>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</si>
  <si>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</si>
  <si>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</si>
  <si>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</si>
  <si>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</si>
  <si>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</si>
  <si>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</si>
  <si>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</si>
  <si>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</si>
  <si>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</si>
  <si>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</si>
  <si>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</si>
  <si>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</si>
  <si>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</si>
  <si>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</si>
  <si>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</si>
  <si>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</si>
  <si>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</si>
  <si>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</si>
  <si>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</si>
  <si>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</si>
  <si>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</si>
  <si>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</si>
  <si>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</si>
  <si>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</si>
  <si>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</si>
  <si>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</si>
  <si>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</si>
  <si>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</si>
  <si>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</si>
  <si>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</si>
  <si>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</si>
  <si>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</si>
  <si>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</si>
  <si>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</si>
  <si>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</si>
  <si>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</si>
  <si>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</si>
  <si>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</si>
  <si>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</si>
  <si>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</si>
  <si>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</si>
  <si>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</si>
  <si>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</si>
  <si>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</si>
  <si>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</si>
  <si>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</si>
  <si>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</si>
  <si>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</si>
  <si>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</si>
  <si>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</si>
  <si>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</si>
  <si>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</si>
  <si>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</si>
  <si>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</si>
  <si>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</si>
  <si>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</si>
  <si>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</si>
  <si>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</si>
  <si>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</si>
  <si>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</si>
  <si>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</si>
  <si>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</si>
  <si>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</si>
  <si>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</si>
  <si>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</si>
  <si>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</si>
  <si>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</si>
  <si>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</si>
  <si>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</si>
  <si>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</si>
  <si>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</si>
  <si>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</si>
  <si>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</si>
  <si>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</si>
  <si>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</si>
  <si>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</si>
  <si>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</si>
  <si>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</si>
  <si>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</si>
  <si>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</si>
  <si>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</si>
  <si>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</si>
  <si>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</si>
  <si>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</si>
  <si>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</si>
  <si>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</si>
  <si>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</si>
  <si>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</si>
  <si>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</si>
  <si>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</si>
  <si>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</si>
  <si>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</si>
  <si>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</si>
  <si>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</si>
  <si>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</si>
  <si>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</si>
  <si>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</si>
  <si>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</si>
  <si>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</si>
  <si>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</si>
  <si>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</si>
  <si>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</si>
  <si>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</si>
  <si>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</si>
  <si>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</si>
  <si>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</si>
  <si>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</si>
  <si>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</si>
  <si>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</si>
  <si>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</si>
  <si>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</si>
  <si>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</si>
  <si>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</si>
  <si>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</si>
  <si>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</si>
  <si>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</si>
  <si>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</si>
  <si>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</si>
  <si>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</si>
  <si>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</si>
  <si>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</si>
  <si>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</si>
  <si>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</si>
  <si>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</si>
  <si>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</si>
  <si>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</si>
  <si>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</si>
  <si>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</si>
  <si>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</si>
  <si>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</si>
  <si>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</si>
  <si>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</si>
  <si>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</si>
  <si>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</si>
  <si>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</si>
  <si>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</si>
  <si>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</si>
  <si>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</si>
  <si>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</si>
  <si>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</si>
  <si>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</si>
  <si>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</si>
  <si>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</si>
  <si>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</si>
  <si>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</si>
  <si>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</si>
  <si>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</si>
  <si>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</si>
  <si>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</si>
  <si>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</si>
  <si>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</si>
  <si>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</si>
  <si>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</si>
  <si>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</si>
  <si>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</si>
  <si>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</si>
  <si>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</si>
  <si>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</si>
  <si>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</si>
  <si>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</si>
  <si>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</si>
  <si>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</si>
  <si>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</si>
  <si>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</si>
  <si>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</si>
  <si>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</si>
  <si>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</si>
  <si>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</si>
  <si>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</si>
  <si>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</si>
  <si>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</si>
  <si>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</si>
  <si>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</si>
  <si>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</si>
  <si>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</si>
  <si>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</si>
  <si>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</si>
  <si>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</si>
  <si>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</si>
  <si>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</si>
  <si>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</si>
  <si>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</si>
  <si>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</si>
  <si>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</si>
  <si>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</si>
  <si>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</si>
  <si>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</si>
  <si>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</si>
  <si>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</si>
  <si>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</si>
  <si>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</si>
  <si>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</si>
  <si>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</si>
  <si>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</si>
  <si>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</si>
  <si>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</si>
  <si>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</si>
  <si>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</si>
  <si>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</si>
  <si>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</si>
  <si>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</si>
  <si>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</si>
  <si>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</si>
  <si>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</si>
  <si>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</si>
  <si>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</si>
  <si>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</si>
  <si>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</si>
  <si>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</si>
  <si>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</si>
  <si>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</si>
  <si>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</si>
  <si>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</si>
  <si>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</si>
  <si>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</si>
  <si>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</si>
  <si>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</si>
  <si>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</si>
  <si>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</si>
  <si>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</si>
  <si>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</si>
  <si>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</si>
  <si>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</si>
  <si>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</si>
  <si>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</si>
  <si>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</si>
  <si>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</si>
  <si>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</si>
  <si>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</si>
  <si>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</si>
  <si>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</si>
  <si>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</si>
  <si>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</si>
  <si>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</si>
  <si>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</si>
  <si>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</si>
  <si>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</si>
  <si>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</si>
  <si>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</si>
  <si>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</si>
  <si>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</si>
  <si>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</si>
  <si>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</si>
  <si>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</si>
  <si>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</si>
  <si>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</si>
  <si>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</si>
  <si>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</si>
  <si>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</si>
  <si>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</si>
  <si>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</si>
  <si>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</si>
  <si>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</si>
  <si>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</si>
  <si>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</si>
  <si>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</si>
  <si>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</si>
  <si>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</si>
  <si>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</si>
  <si>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</si>
  <si>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</si>
  <si>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</si>
  <si>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</si>
  <si>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</si>
  <si>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</si>
  <si>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</si>
  <si>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</si>
  <si>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</si>
  <si>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</si>
  <si>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</si>
  <si>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</si>
  <si>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</si>
  <si>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</si>
  <si>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</si>
  <si>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</si>
  <si>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</si>
  <si>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</si>
  <si>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</si>
  <si>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</si>
  <si>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</si>
  <si>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</si>
  <si>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</si>
  <si>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</si>
  <si>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</si>
  <si>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</si>
  <si>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</si>
  <si>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</si>
  <si>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</si>
  <si>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</si>
  <si>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</si>
  <si>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</si>
  <si>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</si>
  <si>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</si>
  <si>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</si>
  <si>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</si>
  <si>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</si>
  <si>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</si>
  <si>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</si>
  <si>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</si>
  <si>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</si>
  <si>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</si>
  <si>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</si>
  <si>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</si>
  <si>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</si>
  <si>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</si>
  <si>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</si>
  <si>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</si>
  <si>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</si>
  <si>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</si>
  <si>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</si>
  <si>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</si>
  <si>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</si>
  <si>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</si>
  <si>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</si>
  <si>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</si>
  <si>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</si>
  <si>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</si>
  <si>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</si>
  <si>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</si>
  <si>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</si>
  <si>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</si>
  <si>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</si>
  <si>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</si>
  <si>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</si>
  <si>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</si>
  <si>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</si>
  <si>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</si>
  <si>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</si>
  <si>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</si>
  <si>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</si>
  <si>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</si>
  <si>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</si>
  <si>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</si>
  <si>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</si>
  <si>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</si>
  <si>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</si>
  <si>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</si>
  <si>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</si>
  <si>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</si>
  <si>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</si>
  <si>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</si>
  <si>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</si>
  <si>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</si>
  <si>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</si>
  <si>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</si>
  <si>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</si>
  <si>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</si>
  <si>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</si>
  <si>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</si>
  <si>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</si>
  <si>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</si>
  <si>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</si>
  <si>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</si>
  <si>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</si>
  <si>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</si>
  <si>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</si>
  <si>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</si>
  <si>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</si>
  <si>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</si>
  <si>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</si>
  <si>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</si>
  <si>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</si>
  <si>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</si>
  <si>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</si>
  <si>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</si>
  <si>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</si>
  <si>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</si>
  <si>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</si>
  <si>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</si>
  <si>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</si>
  <si>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</si>
  <si>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</si>
  <si>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</si>
  <si>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</si>
  <si>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</si>
  <si>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</si>
  <si>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</si>
  <si>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</si>
  <si>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</si>
  <si>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</si>
  <si>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</si>
  <si>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</si>
  <si>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</si>
  <si>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</si>
  <si>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</si>
  <si>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</si>
  <si>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</si>
  <si>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</si>
  <si>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</si>
  <si>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</si>
  <si>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</si>
  <si>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</si>
  <si>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</si>
  <si>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</si>
  <si>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</si>
  <si>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</si>
  <si>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</si>
  <si>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</si>
  <si>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</si>
  <si>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</si>
  <si>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</si>
  <si>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</si>
  <si>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</si>
  <si>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</si>
  <si>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</si>
  <si>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</si>
  <si>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</si>
  <si>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</si>
  <si>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</si>
  <si>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</si>
  <si>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</si>
  <si>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</si>
  <si>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</si>
  <si>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</si>
  <si>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</si>
  <si>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</si>
  <si>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</si>
  <si>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</si>
  <si>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</si>
  <si>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</si>
  <si>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</si>
  <si>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</si>
  <si>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</si>
  <si>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</si>
  <si>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</si>
  <si>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</si>
  <si>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</si>
  <si>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</si>
  <si>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</si>
  <si>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</si>
  <si>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</si>
  <si>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</si>
  <si>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</si>
  <si>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</si>
  <si>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</si>
  <si>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</si>
  <si>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</si>
  <si>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</si>
  <si>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</si>
  <si>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</si>
  <si>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</si>
  <si>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</si>
  <si>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</si>
  <si>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</si>
  <si>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</si>
  <si>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</si>
  <si>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</si>
  <si>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</si>
  <si>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</si>
  <si>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</si>
  <si>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</si>
  <si>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</si>
  <si>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</si>
  <si>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</si>
  <si>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</si>
  <si>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</si>
  <si>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</si>
  <si>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</si>
  <si>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</si>
  <si>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</si>
  <si>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</si>
  <si>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</si>
  <si>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</si>
  <si>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</si>
  <si>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</si>
  <si>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</si>
  <si>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</si>
  <si>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</si>
  <si>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</si>
  <si>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</si>
  <si>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</si>
  <si>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</si>
  <si>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</si>
  <si>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</si>
  <si>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</si>
  <si>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</si>
  <si>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</si>
  <si>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</si>
  <si>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</si>
  <si>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</si>
  <si>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</si>
  <si>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</si>
  <si>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</si>
  <si>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</si>
  <si>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</si>
  <si>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</si>
  <si>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</si>
  <si>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</si>
  <si>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</si>
  <si>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</si>
  <si>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</si>
  <si>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</si>
  <si>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</si>
  <si>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</si>
  <si>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</si>
  <si>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</si>
  <si>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</si>
  <si>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</si>
  <si>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</si>
  <si>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</si>
  <si>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</si>
  <si>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</si>
  <si>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</si>
  <si>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</si>
  <si>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</si>
  <si>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</si>
  <si>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</si>
  <si>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</si>
  <si>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</si>
  <si>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</si>
  <si>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</si>
  <si>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</si>
  <si>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</si>
  <si>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</si>
  <si>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</si>
  <si>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</si>
  <si>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</si>
  <si>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</si>
  <si>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</si>
  <si>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</si>
  <si>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</si>
  <si>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</si>
  <si>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</si>
  <si>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</si>
  <si>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</si>
  <si>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</si>
  <si>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</si>
  <si>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</si>
  <si>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</si>
  <si>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</si>
  <si>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</si>
  <si>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</si>
  <si>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</si>
  <si>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</si>
  <si>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</si>
  <si>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</si>
  <si>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</si>
  <si>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</si>
  <si>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</si>
  <si>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</si>
  <si>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</si>
  <si>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</si>
  <si>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</si>
  <si>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</si>
  <si>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</si>
  <si>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</si>
  <si>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</si>
  <si>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</si>
  <si>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</si>
  <si>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</si>
  <si>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</si>
  <si>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</si>
  <si>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</si>
  <si>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</si>
  <si>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</si>
  <si>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</si>
  <si>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</si>
  <si>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</si>
  <si>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</si>
  <si>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</si>
  <si>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</si>
  <si>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</si>
  <si>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</si>
  <si>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</si>
  <si>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</si>
  <si>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</si>
  <si>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</si>
  <si>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</si>
  <si>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</si>
  <si>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</si>
  <si>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</si>
  <si>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</si>
  <si>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</si>
  <si>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</si>
  <si>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</si>
  <si>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</si>
  <si>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</si>
  <si>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</si>
  <si>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</si>
  <si>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</si>
  <si>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</si>
  <si>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</si>
  <si>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</si>
  <si>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</si>
  <si>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</si>
  <si>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</si>
  <si>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</si>
  <si>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</si>
  <si>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</si>
  <si>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</si>
  <si>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</si>
  <si>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</si>
  <si>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</si>
  <si>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</si>
  <si>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</si>
  <si>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</si>
  <si>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</si>
  <si>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</si>
  <si>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</si>
  <si>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</si>
  <si>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</si>
  <si>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</si>
  <si>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</si>
  <si>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</si>
  <si>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</si>
  <si>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</si>
  <si>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</si>
  <si>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</si>
  <si>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</si>
  <si>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</si>
  <si>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</si>
  <si>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</si>
  <si>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</si>
  <si>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</si>
  <si>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</si>
  <si>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</si>
  <si>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</si>
  <si>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</si>
  <si>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</si>
  <si>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</si>
  <si>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</si>
  <si>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</si>
  <si>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</si>
  <si>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</si>
  <si>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</si>
  <si>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</si>
  <si>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</si>
  <si>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</si>
  <si>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</si>
  <si>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</si>
  <si>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</si>
  <si>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</si>
  <si>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</si>
  <si>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</si>
  <si>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</si>
  <si>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</si>
  <si>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</si>
  <si>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</si>
  <si>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</si>
  <si>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</si>
  <si>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</si>
  <si>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</si>
  <si>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</si>
  <si>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</si>
  <si>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</si>
  <si>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</si>
  <si>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</si>
  <si>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</si>
  <si>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</si>
  <si>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</si>
  <si>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</si>
  <si>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</si>
  <si>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</si>
  <si>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</si>
  <si>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</si>
  <si>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</si>
  <si>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</si>
  <si>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</si>
  <si>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</si>
  <si>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</si>
  <si>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</si>
  <si>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</si>
  <si>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</si>
  <si>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</si>
  <si>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</si>
  <si>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</si>
  <si>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</si>
  <si>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</si>
  <si>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</si>
  <si>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</si>
  <si>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</si>
  <si>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</si>
  <si>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</si>
  <si>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</si>
  <si>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</si>
  <si>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</si>
  <si>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</si>
  <si>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</si>
  <si>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</si>
  <si>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</si>
  <si>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</si>
  <si>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</si>
  <si>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</si>
  <si>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</si>
  <si>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</si>
  <si>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</si>
  <si>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</si>
  <si>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</si>
  <si>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</si>
  <si>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</si>
  <si>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</si>
  <si>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</si>
  <si>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</si>
  <si>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</si>
  <si>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</si>
  <si>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</si>
  <si>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</si>
  <si>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</si>
  <si>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</si>
  <si>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</si>
  <si>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</si>
  <si>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</si>
  <si>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</si>
  <si>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</si>
  <si>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</si>
  <si>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</si>
  <si>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</si>
  <si>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</si>
  <si>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</si>
  <si>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</si>
  <si>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</si>
  <si>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</si>
  <si>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</si>
  <si>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</si>
  <si>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</si>
  <si>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</si>
  <si>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</si>
  <si>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</si>
  <si>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</si>
  <si>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</si>
  <si>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</si>
  <si>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</si>
  <si>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</si>
  <si>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</si>
  <si>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</si>
  <si>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</si>
  <si>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</si>
  <si>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</si>
  <si>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</si>
  <si>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</si>
  <si>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</si>
  <si>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</si>
  <si>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</si>
  <si>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</si>
  <si>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</si>
  <si>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</si>
  <si>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</si>
  <si>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</si>
  <si>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</si>
  <si>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</si>
  <si>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</si>
  <si>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</si>
  <si>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</si>
  <si>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</si>
  <si>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</si>
  <si>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</si>
  <si>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</si>
  <si>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</si>
  <si>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</si>
  <si>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</si>
  <si>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</si>
  <si>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</si>
  <si>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</si>
  <si>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</si>
  <si>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</si>
  <si>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</si>
  <si>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</si>
  <si>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</si>
  <si>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</si>
  <si>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</si>
  <si>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</si>
  <si>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</si>
  <si>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</si>
  <si>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</si>
  <si>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</si>
  <si>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</si>
  <si>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</si>
  <si>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</si>
  <si>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</si>
  <si>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</si>
  <si>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</si>
  <si>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</si>
  <si>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</si>
  <si>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</si>
  <si>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</si>
  <si>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</si>
  <si>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</si>
  <si>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</si>
  <si>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</si>
  <si>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</si>
  <si>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</si>
  <si>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</si>
  <si>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</si>
  <si>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</si>
  <si>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</si>
  <si>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</si>
  <si>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</si>
  <si>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</si>
  <si>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</si>
  <si>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</si>
  <si>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</si>
  <si>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</si>
  <si>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</si>
  <si>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</si>
  <si>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</si>
  <si>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</si>
  <si>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</si>
  <si>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</si>
  <si>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</si>
  <si>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</si>
  <si>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</si>
  <si>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</si>
  <si>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</si>
  <si>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</si>
  <si>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</si>
  <si>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</si>
  <si>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</si>
  <si>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</si>
  <si>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</si>
  <si>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</si>
  <si>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</si>
  <si>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</si>
  <si>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</si>
  <si>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</si>
  <si>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</si>
  <si>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</si>
  <si>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</si>
  <si>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</si>
  <si>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</si>
  <si>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</si>
  <si>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</si>
  <si>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</si>
  <si>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</si>
  <si>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</si>
  <si>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</si>
  <si>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</si>
  <si>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</si>
  <si>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</si>
  <si>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</si>
  <si>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</si>
  <si>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</si>
  <si>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</si>
  <si>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</si>
  <si>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</si>
  <si>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</si>
  <si>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</si>
  <si>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</si>
  <si>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</si>
  <si>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</si>
  <si>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</si>
  <si>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</si>
  <si>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</si>
  <si>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</si>
  <si>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</si>
  <si>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</si>
  <si>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</si>
  <si>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</si>
  <si>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</si>
  <si>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</si>
  <si>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</si>
  <si>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</si>
  <si>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</si>
  <si>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</si>
  <si>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</si>
  <si>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</si>
  <si>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</si>
  <si>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</si>
  <si>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</si>
  <si>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</si>
  <si>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</si>
  <si>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</si>
  <si>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</si>
  <si>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</si>
  <si>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</si>
  <si>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</si>
  <si>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</si>
  <si>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</si>
  <si>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</si>
  <si>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</si>
  <si>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</si>
  <si>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</si>
  <si>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</si>
  <si>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</si>
  <si>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</si>
  <si>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</si>
  <si>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</si>
  <si>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</si>
  <si>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</si>
  <si>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</si>
  <si>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</si>
  <si>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</si>
  <si>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</si>
  <si>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</si>
  <si>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</si>
  <si>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</si>
  <si>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</si>
  <si>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</si>
  <si>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</si>
  <si>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</si>
  <si>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</si>
  <si>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</si>
  <si>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</si>
  <si>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</si>
  <si>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</si>
  <si>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</si>
  <si>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</si>
  <si>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</si>
  <si>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</si>
  <si>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</si>
  <si>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</si>
  <si>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</si>
  <si>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</si>
  <si>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</si>
  <si>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</si>
  <si>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</si>
  <si>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</si>
  <si>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</si>
  <si>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</si>
  <si>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</si>
  <si>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</si>
  <si>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</si>
  <si>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</si>
  <si>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</si>
  <si>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</si>
  <si>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</si>
  <si>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</si>
  <si>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</si>
  <si>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</si>
  <si>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</si>
  <si>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</si>
  <si>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</si>
  <si>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</si>
  <si>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</si>
  <si>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</si>
  <si>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</si>
  <si>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</si>
  <si>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</si>
  <si>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</si>
  <si>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</si>
  <si>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</si>
  <si>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</si>
  <si>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</si>
  <si>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</si>
  <si>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</si>
  <si>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</si>
  <si>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</si>
  <si>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</si>
  <si>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</si>
  <si>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</si>
  <si>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</si>
  <si>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</si>
  <si>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</si>
  <si>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</si>
  <si>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</si>
  <si>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</si>
  <si>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</si>
  <si>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</si>
  <si>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</si>
  <si>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</si>
  <si>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</si>
  <si>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</si>
  <si>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</si>
  <si>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</si>
  <si>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</si>
  <si>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</si>
  <si>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</si>
  <si>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</si>
  <si>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</si>
  <si>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</si>
  <si>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</si>
  <si>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</si>
  <si>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</si>
  <si>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</si>
  <si>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</si>
  <si>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</si>
  <si>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</si>
  <si>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</si>
  <si>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</si>
  <si>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</si>
  <si>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</si>
  <si>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</si>
  <si>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</si>
  <si>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</si>
  <si>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</si>
  <si>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</si>
  <si>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</si>
  <si>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</si>
  <si>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</si>
  <si>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</si>
  <si>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</si>
  <si>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</si>
  <si>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</si>
  <si>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</si>
  <si>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</si>
  <si>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</si>
  <si>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</si>
  <si>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</si>
  <si>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</si>
  <si>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</si>
  <si>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</si>
  <si>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</si>
  <si>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</si>
  <si>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</si>
  <si>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</si>
  <si>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</si>
  <si>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</si>
  <si>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</si>
  <si>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</si>
  <si>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</si>
  <si>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</si>
  <si>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</si>
  <si>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</si>
  <si>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</si>
  <si>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</si>
  <si>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</si>
  <si>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</si>
  <si>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</si>
  <si>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</si>
  <si>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</si>
  <si>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</si>
  <si>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</si>
  <si>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</si>
  <si>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</si>
  <si>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</si>
  <si>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</si>
  <si>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</si>
  <si>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</si>
  <si>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</si>
  <si>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</si>
  <si>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</si>
  <si>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</si>
  <si>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</si>
  <si>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</si>
  <si>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</si>
  <si>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</si>
  <si>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</si>
  <si>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</si>
  <si>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</si>
  <si>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</si>
  <si>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</si>
  <si>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</si>
  <si>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</si>
  <si>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</si>
  <si>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</si>
  <si>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</si>
  <si>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</si>
  <si>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</si>
  <si>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</si>
  <si>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</si>
  <si>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</si>
  <si>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</si>
  <si>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</si>
  <si>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</si>
  <si>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</si>
  <si>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</si>
  <si>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</si>
  <si>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</si>
  <si>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</si>
  <si>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</si>
  <si>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</si>
  <si>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</si>
  <si>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</si>
  <si>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</si>
  <si>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</si>
  <si>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</si>
  <si>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</si>
  <si>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</si>
  <si>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</si>
  <si>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</si>
  <si>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</si>
  <si>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</si>
  <si>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</si>
  <si>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</si>
  <si>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</si>
  <si>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</si>
  <si>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</si>
  <si>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</si>
  <si>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</si>
  <si>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</si>
  <si>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</si>
  <si>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</si>
  <si>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</si>
  <si>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</si>
  <si>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</si>
  <si>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</si>
  <si>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</si>
  <si>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</si>
  <si>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</si>
  <si>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</si>
  <si>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</si>
  <si>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</si>
  <si>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</si>
  <si>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</si>
  <si>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</si>
  <si>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</si>
  <si>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</si>
  <si>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</si>
  <si>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</si>
  <si>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</si>
  <si>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</si>
  <si>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</si>
  <si>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</si>
  <si>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</si>
  <si>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</si>
  <si>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</si>
  <si>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</si>
  <si>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</si>
  <si>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</si>
  <si>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</si>
  <si>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</si>
  <si>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</si>
  <si>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</si>
  <si>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</si>
  <si>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</si>
  <si>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</si>
  <si>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</si>
  <si>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</si>
  <si>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</si>
  <si>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</si>
  <si>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</si>
  <si>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</si>
  <si>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</si>
  <si>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</si>
  <si>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</si>
  <si>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</si>
  <si>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</si>
  <si>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</si>
  <si>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</si>
  <si>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</si>
  <si>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</si>
  <si>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</si>
  <si>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</si>
  <si>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</si>
  <si>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</si>
  <si>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</si>
  <si>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</si>
  <si>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</si>
  <si>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</si>
  <si>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</si>
  <si>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</si>
  <si>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</si>
  <si>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</si>
  <si>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</si>
  <si>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</si>
  <si>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</si>
  <si>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</si>
  <si>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</si>
  <si>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</si>
  <si>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</si>
  <si>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</si>
  <si>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</si>
  <si>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</si>
  <si>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</si>
  <si>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</si>
  <si>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</si>
  <si>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</si>
  <si>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</si>
  <si>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</si>
  <si>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</si>
  <si>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</si>
  <si>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</si>
  <si>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</si>
  <si>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</si>
  <si>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</si>
  <si>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</si>
  <si>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</si>
  <si>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</si>
  <si>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</si>
  <si>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</si>
  <si>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</si>
  <si>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</si>
  <si>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</si>
  <si>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</si>
  <si>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</si>
  <si>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</si>
  <si>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</si>
  <si>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</si>
  <si>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</si>
  <si>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</si>
  <si>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</si>
  <si>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</si>
  <si>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</si>
  <si>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</si>
  <si>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</si>
  <si>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</si>
  <si>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</si>
  <si>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</si>
  <si>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</si>
  <si>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</si>
  <si>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</si>
  <si>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</si>
  <si>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</si>
  <si>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</si>
  <si>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</si>
  <si>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</si>
  <si>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</si>
  <si>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</si>
  <si>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</si>
  <si>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</si>
  <si>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</si>
  <si>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</si>
  <si>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</si>
  <si>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</si>
  <si>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</si>
  <si>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</si>
  <si>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</si>
  <si>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</si>
  <si>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</si>
  <si>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</si>
  <si>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</si>
  <si>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</si>
  <si>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</si>
  <si>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</si>
  <si>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</si>
  <si>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</si>
  <si>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</si>
  <si>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</si>
  <si>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</si>
  <si>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</si>
  <si>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</si>
  <si>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</si>
  <si>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</si>
  <si>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</si>
  <si>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</si>
  <si>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</si>
  <si>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</si>
  <si>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</si>
  <si>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</si>
  <si>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</si>
  <si>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</si>
  <si>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</si>
  <si>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</si>
  <si>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</si>
  <si>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</si>
  <si>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</si>
  <si>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</si>
  <si>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</si>
  <si>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</si>
  <si>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</si>
  <si>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</si>
  <si>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</si>
  <si>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</si>
  <si>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</si>
  <si>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</si>
  <si>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</si>
  <si>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</si>
  <si>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</si>
  <si>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</si>
  <si>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</si>
  <si>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</si>
  <si>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</si>
  <si>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</si>
  <si>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</si>
  <si>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</si>
  <si>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</si>
  <si>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</si>
  <si>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</si>
  <si>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</si>
  <si>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</si>
  <si>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</si>
  <si>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</si>
  <si>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</si>
  <si>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</si>
  <si>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</si>
  <si>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</si>
  <si>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</si>
  <si>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</si>
  <si>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</si>
  <si>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</si>
  <si>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</si>
  <si>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</si>
  <si>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</si>
  <si>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</si>
  <si>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</si>
  <si>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</si>
  <si>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</si>
  <si>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</si>
  <si>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</si>
  <si>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</si>
  <si>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</si>
  <si>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</si>
  <si>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</si>
  <si>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</si>
  <si>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</si>
  <si>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</si>
  <si>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</si>
  <si>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</si>
  <si>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</si>
  <si>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</si>
  <si>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</si>
  <si>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</si>
  <si>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</si>
  <si>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</si>
  <si>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</si>
  <si>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</si>
  <si>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</si>
  <si>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</si>
  <si>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</si>
  <si>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</si>
  <si>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</si>
  <si>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</si>
  <si>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</si>
  <si>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</si>
  <si>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</si>
  <si>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</si>
  <si>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</si>
  <si>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</si>
  <si>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</si>
  <si>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</si>
  <si>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</si>
  <si>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</si>
  <si>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</si>
  <si>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</si>
  <si>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</si>
  <si>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</si>
  <si>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</si>
  <si>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</si>
  <si>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</si>
  <si>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</si>
  <si>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</si>
  <si>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</si>
  <si>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</si>
  <si>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</si>
  <si>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</si>
  <si>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</si>
  <si>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</si>
  <si>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</si>
  <si>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</si>
  <si>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</si>
  <si>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</si>
  <si>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</si>
  <si>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</si>
  <si>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</si>
  <si>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</si>
  <si>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</si>
  <si>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</si>
  <si>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</si>
  <si>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</si>
  <si>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</si>
  <si>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</si>
  <si>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</si>
  <si>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</si>
  <si>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</si>
  <si>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</si>
  <si>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</si>
  <si>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</si>
  <si>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</si>
  <si>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</si>
  <si>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</si>
  <si>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</si>
  <si>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</si>
  <si>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</si>
  <si>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</si>
  <si>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</si>
  <si>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</si>
  <si>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</si>
  <si>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</si>
  <si>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</si>
  <si>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</si>
  <si>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</si>
  <si>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</si>
  <si>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</si>
  <si>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</si>
  <si>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</si>
  <si>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</si>
  <si>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</si>
  <si>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</si>
  <si>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</si>
  <si>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</si>
  <si>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</si>
  <si>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</si>
  <si>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</si>
  <si>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</si>
  <si>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</si>
  <si>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</si>
  <si>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</si>
  <si>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</si>
  <si>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</si>
  <si>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</si>
  <si>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</si>
  <si>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</si>
  <si>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</si>
  <si>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</si>
  <si>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</si>
  <si>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</si>
  <si>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</si>
  <si>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</si>
  <si>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</si>
  <si>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</si>
  <si>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</si>
  <si>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</si>
  <si>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</si>
  <si>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</si>
  <si>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</si>
  <si>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</si>
  <si>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</si>
  <si>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</si>
  <si>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</si>
  <si>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</si>
  <si>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</si>
  <si>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</si>
  <si>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</si>
  <si>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</si>
  <si>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</si>
  <si>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</si>
  <si>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</si>
  <si>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</si>
  <si>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</si>
  <si>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</si>
  <si>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</si>
  <si>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</si>
  <si>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</si>
  <si>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</si>
  <si>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</si>
  <si>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</si>
  <si>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</si>
  <si>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</si>
  <si>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</si>
  <si>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</si>
  <si>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</si>
  <si>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</si>
  <si>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</si>
  <si>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</si>
  <si>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</si>
  <si>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</si>
  <si>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</si>
  <si>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</si>
  <si>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</si>
  <si>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</si>
  <si>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</si>
  <si>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</si>
  <si>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</si>
  <si>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</si>
  <si>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</si>
  <si>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</si>
  <si>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</si>
  <si>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</si>
  <si>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</si>
  <si>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</si>
  <si>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</si>
  <si>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</si>
  <si>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</si>
  <si>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</si>
  <si>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</si>
  <si>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</si>
  <si>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</si>
  <si>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</si>
  <si>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</si>
  <si>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</si>
  <si>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</si>
  <si>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</si>
  <si>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</si>
  <si>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</si>
  <si>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</si>
  <si>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</si>
  <si>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</si>
  <si>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</si>
  <si>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</si>
  <si>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</si>
  <si>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</si>
  <si>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</si>
  <si>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</si>
  <si>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</si>
  <si>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</si>
  <si>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</si>
  <si>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</si>
  <si>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</si>
  <si>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</si>
  <si>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</si>
  <si>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</si>
  <si>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</si>
  <si>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</si>
  <si>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</si>
  <si>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</si>
  <si>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</si>
  <si>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</si>
  <si>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</si>
  <si>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</si>
  <si>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</si>
  <si>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</si>
  <si>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</si>
  <si>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</si>
  <si>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</si>
  <si>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</si>
  <si>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</si>
  <si>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</si>
  <si>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</si>
  <si>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</si>
  <si>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</si>
  <si>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</si>
  <si>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</si>
  <si>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</si>
  <si>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</si>
  <si>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</si>
  <si>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</si>
  <si>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</si>
  <si>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</si>
  <si>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</si>
  <si>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</si>
  <si>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</si>
  <si>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</si>
  <si>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</si>
  <si>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</si>
  <si>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</si>
  <si>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</si>
  <si>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</si>
  <si>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</si>
  <si>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</si>
  <si>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</si>
  <si>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</si>
  <si>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</si>
  <si>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</si>
  <si>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</si>
  <si>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</si>
  <si>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</si>
  <si>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</si>
  <si>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</si>
  <si>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</si>
  <si>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</si>
  <si>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</si>
  <si>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</si>
  <si>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</si>
  <si>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</si>
  <si>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</si>
  <si>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</si>
  <si>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</si>
  <si>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</si>
  <si>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</si>
  <si>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</si>
  <si>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</si>
  <si>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</si>
  <si>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</si>
  <si>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</si>
  <si>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</si>
  <si>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</si>
  <si>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</si>
  <si>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</si>
  <si>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</si>
  <si>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</si>
  <si>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</si>
  <si>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</si>
  <si>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</si>
  <si>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</si>
  <si>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</si>
  <si>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</si>
  <si>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</si>
  <si>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</si>
  <si>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</si>
  <si>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</si>
  <si>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</si>
  <si>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</si>
  <si>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</si>
  <si>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</si>
  <si>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</si>
  <si>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</si>
  <si>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</si>
  <si>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</si>
  <si>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</si>
  <si>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</si>
  <si>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</si>
  <si>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</si>
  <si>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</si>
  <si>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</si>
  <si>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</si>
  <si>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</si>
  <si>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</si>
  <si>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</si>
  <si>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</si>
  <si>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</si>
  <si>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</si>
  <si>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</si>
  <si>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</si>
  <si>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</si>
  <si>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</si>
  <si>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</si>
  <si>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</si>
  <si>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</si>
  <si>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</si>
  <si>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</si>
  <si>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</si>
  <si>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</si>
  <si>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</si>
  <si>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</si>
  <si>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</si>
  <si>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</si>
  <si>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</si>
  <si>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</si>
  <si>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</si>
  <si>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</si>
  <si>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</si>
  <si>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</si>
  <si>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</si>
  <si>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</si>
  <si>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</si>
  <si>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</si>
  <si>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</si>
  <si>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</si>
  <si>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</si>
  <si>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</si>
  <si>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</si>
  <si>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</si>
  <si>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</si>
  <si>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</si>
  <si>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</si>
  <si>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</si>
  <si>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</si>
  <si>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</si>
  <si>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</si>
  <si>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</si>
  <si>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</si>
  <si>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</si>
  <si>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</si>
  <si>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</si>
  <si>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</si>
  <si>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</si>
  <si>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</si>
  <si>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</si>
  <si>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</si>
  <si>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</si>
  <si>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</si>
  <si>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</si>
  <si>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</si>
  <si>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</si>
  <si>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</si>
  <si>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</si>
  <si>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</si>
  <si>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</si>
  <si>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</si>
  <si>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</si>
  <si>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</si>
  <si>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</si>
  <si>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</si>
  <si>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</si>
  <si>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</si>
  <si>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</si>
  <si>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</si>
  <si>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</si>
  <si>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</si>
  <si>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</si>
  <si>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</si>
  <si>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</si>
  <si>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</si>
  <si>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</si>
  <si>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</si>
  <si>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</si>
  <si>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</si>
  <si>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</si>
  <si>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</si>
  <si>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</si>
  <si>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</si>
  <si>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</si>
  <si>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</si>
  <si>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</si>
  <si>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</si>
  <si>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</si>
  <si>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</si>
  <si>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</si>
  <si>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</si>
  <si>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</si>
  <si>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</si>
  <si>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</si>
  <si>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</si>
  <si>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</si>
  <si>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</si>
  <si>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</si>
  <si>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</si>
  <si>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</si>
  <si>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</si>
  <si>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</si>
  <si>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</si>
  <si>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</si>
  <si>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</si>
  <si>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</si>
  <si>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</si>
  <si>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</si>
  <si>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</si>
  <si>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</si>
  <si>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</si>
  <si>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</si>
  <si>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</si>
  <si>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</si>
  <si>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</si>
  <si>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</si>
  <si>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</si>
  <si>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</si>
  <si>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</si>
  <si>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</si>
  <si>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</si>
  <si>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</si>
  <si>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</si>
  <si>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</si>
  <si>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</si>
  <si>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</si>
  <si>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</si>
  <si>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</si>
  <si>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</si>
  <si>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</si>
  <si>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</si>
  <si>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</si>
  <si>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</si>
  <si>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</si>
  <si>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</si>
  <si>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</si>
  <si>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</si>
  <si>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</si>
  <si>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</si>
  <si>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</si>
  <si>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</si>
  <si>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</si>
  <si>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</si>
  <si>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</si>
  <si>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</si>
  <si>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</si>
  <si>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</si>
  <si>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</si>
  <si>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</si>
  <si>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</si>
  <si>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</si>
  <si>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</si>
  <si>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</si>
  <si>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</si>
  <si>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</si>
  <si>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</si>
  <si>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</si>
  <si>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</si>
  <si>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</si>
  <si>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</si>
  <si>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</si>
  <si>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</si>
  <si>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</si>
  <si>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</si>
  <si>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</si>
  <si>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</si>
  <si>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</si>
  <si>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</si>
  <si>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</si>
  <si>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</si>
  <si>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</si>
  <si>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</si>
  <si>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</si>
  <si>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</si>
  <si>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</si>
  <si>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</si>
  <si>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</si>
  <si>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</si>
  <si>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</si>
  <si>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</si>
  <si>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</si>
  <si>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</si>
  <si>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</si>
  <si>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</si>
  <si>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</si>
  <si>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</si>
  <si>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</si>
  <si>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</si>
  <si>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</si>
  <si>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</si>
  <si>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</si>
  <si>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</si>
  <si>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</si>
  <si>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</si>
  <si>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</si>
  <si>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</si>
  <si>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</si>
  <si>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</si>
  <si>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</si>
  <si>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</si>
  <si>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</si>
  <si>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</si>
  <si>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</si>
  <si>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</si>
  <si>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</si>
  <si>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</si>
  <si>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</si>
  <si>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</si>
  <si>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</si>
  <si>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</si>
  <si>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</si>
  <si>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</si>
  <si>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</si>
  <si>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</si>
  <si>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</si>
  <si>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</si>
  <si>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</si>
  <si>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</si>
  <si>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</si>
  <si>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</si>
  <si>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</si>
  <si>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</si>
  <si>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</si>
  <si>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</si>
  <si>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</si>
  <si>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</si>
  <si>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</si>
  <si>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</si>
  <si>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</si>
  <si>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</si>
  <si>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</si>
  <si>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</si>
  <si>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</si>
  <si>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</si>
  <si>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</si>
  <si>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</si>
  <si>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</si>
  <si>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</si>
  <si>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</si>
  <si>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</si>
  <si>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</si>
  <si>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</si>
  <si>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</si>
  <si>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</si>
  <si>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</si>
  <si>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</si>
  <si>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</si>
  <si>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</si>
  <si>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</si>
  <si>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</si>
  <si>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</si>
  <si>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</si>
  <si>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</si>
  <si>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</si>
  <si>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</si>
  <si>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</si>
  <si>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</si>
  <si>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</si>
  <si>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</si>
  <si>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</si>
  <si>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</si>
  <si>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</si>
  <si>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</si>
  <si>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</si>
  <si>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</si>
  <si>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</si>
  <si>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</si>
  <si>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</si>
  <si>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</si>
  <si>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</si>
  <si>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</si>
  <si>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</si>
  <si>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</si>
  <si>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</si>
  <si>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</si>
  <si>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</si>
  <si>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</si>
  <si>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</si>
  <si>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</si>
  <si>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</si>
  <si>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</si>
  <si>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</si>
  <si>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</si>
  <si>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</si>
  <si>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</si>
  <si>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</si>
  <si>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</si>
  <si>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</si>
  <si>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</si>
  <si>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</si>
  <si>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</si>
  <si>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</si>
  <si>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</si>
  <si>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</si>
  <si>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</si>
  <si>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</si>
  <si>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</si>
  <si>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</si>
  <si>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</si>
  <si>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</si>
  <si>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</si>
  <si>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</si>
  <si>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</si>
  <si>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</si>
  <si>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</si>
  <si>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</si>
  <si>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</si>
  <si>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</si>
  <si>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</si>
  <si>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</si>
  <si>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</si>
  <si>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</si>
  <si>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</si>
  <si>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</si>
  <si>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</si>
  <si>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</si>
  <si>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</si>
  <si>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</si>
  <si>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</si>
  <si>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</si>
  <si>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</si>
  <si>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</si>
  <si>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</si>
  <si>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</si>
  <si>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</si>
  <si>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</si>
  <si>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</si>
  <si>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</si>
  <si>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</si>
  <si>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</si>
  <si>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</si>
  <si>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</si>
  <si>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</si>
  <si>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</si>
  <si>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</si>
  <si>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</si>
  <si>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</si>
  <si>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</si>
  <si>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</si>
  <si>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</si>
  <si>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</si>
  <si>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</si>
  <si>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</si>
  <si>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</si>
  <si>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</si>
  <si>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</si>
  <si>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</si>
  <si>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</si>
  <si>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</si>
  <si>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</si>
  <si>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</si>
  <si>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</si>
  <si>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</si>
  <si>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</si>
  <si>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</si>
  <si>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</si>
  <si>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</si>
  <si>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</si>
  <si>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</si>
  <si>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</si>
  <si>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</si>
  <si>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</si>
  <si>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</si>
  <si>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</si>
  <si>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</si>
  <si>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</si>
  <si>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</si>
  <si>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</si>
  <si>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</si>
  <si>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</si>
  <si>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</si>
  <si>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</si>
  <si>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</si>
  <si>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</si>
  <si>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</si>
  <si>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</si>
  <si>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</si>
  <si>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</si>
  <si>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</si>
  <si>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</si>
  <si>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</si>
  <si>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</si>
  <si>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</si>
  <si>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</si>
  <si>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</si>
  <si>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</si>
  <si>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</si>
  <si>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</si>
  <si>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</si>
  <si>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</si>
  <si>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</si>
  <si>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</si>
  <si>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</si>
  <si>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</si>
  <si>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</si>
  <si>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</si>
  <si>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</si>
  <si>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</si>
  <si>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</si>
  <si>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</si>
  <si>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</si>
  <si>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</si>
  <si>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</si>
  <si>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</si>
  <si>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</si>
  <si>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</si>
  <si>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</si>
  <si>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</si>
  <si>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</si>
  <si>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</si>
  <si>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</si>
  <si>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</si>
  <si>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</si>
  <si>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</si>
  <si>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</si>
  <si>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</si>
  <si>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</si>
  <si>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</si>
  <si>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</si>
  <si>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</si>
  <si>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</si>
  <si>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</si>
  <si>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</si>
  <si>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</si>
  <si>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</si>
  <si>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</si>
  <si>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</si>
  <si>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</si>
  <si>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</si>
  <si>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</si>
  <si>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</si>
  <si>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</si>
  <si>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</si>
  <si>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</si>
  <si>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</si>
  <si>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</si>
  <si>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</si>
  <si>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</si>
  <si>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</si>
  <si>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</si>
  <si>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</si>
  <si>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</si>
  <si>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</si>
  <si>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</si>
  <si>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</si>
  <si>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</si>
  <si>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</si>
  <si>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</si>
  <si>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</si>
  <si>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</si>
  <si>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</si>
  <si>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</si>
  <si>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</si>
  <si>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</si>
  <si>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</si>
  <si>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</si>
  <si>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</si>
  <si>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</si>
  <si>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</si>
  <si>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</si>
  <si>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</si>
  <si>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</si>
  <si>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</si>
  <si>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</si>
  <si>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</si>
  <si>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</si>
  <si>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</si>
  <si>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</si>
  <si>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</si>
  <si>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</si>
  <si>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</si>
  <si>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</si>
  <si>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</si>
  <si>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</si>
  <si>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</si>
  <si>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</si>
  <si>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</si>
  <si>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</si>
  <si>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</si>
  <si>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</si>
  <si>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</si>
  <si>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</si>
  <si>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</si>
  <si>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</si>
  <si>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</si>
  <si>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</si>
  <si>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</si>
  <si>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</si>
  <si>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</si>
  <si>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</si>
  <si>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</si>
  <si>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</si>
  <si>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</si>
  <si>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</si>
  <si>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</si>
  <si>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</si>
  <si>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</si>
  <si>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</si>
  <si>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</si>
  <si>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</si>
  <si>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</si>
  <si>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</si>
  <si>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</si>
  <si>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</si>
  <si>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</si>
  <si>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</si>
  <si>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</si>
  <si>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</si>
  <si>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</si>
  <si>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</si>
  <si>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</si>
  <si>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</si>
  <si>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</si>
  <si>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</si>
  <si>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</si>
  <si>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</si>
  <si>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</si>
  <si>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</si>
  <si>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</si>
  <si>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</si>
  <si>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</si>
  <si>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</si>
  <si>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</si>
  <si>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</si>
  <si>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</si>
  <si>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</si>
  <si>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</si>
  <si>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</si>
  <si>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</si>
  <si>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</si>
  <si>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</si>
  <si>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</si>
  <si>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</si>
  <si>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</si>
  <si>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</si>
  <si>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</si>
  <si>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</si>
  <si>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</si>
  <si>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</si>
  <si>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</si>
  <si>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</si>
  <si>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</si>
  <si>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</si>
  <si>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</si>
  <si>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</si>
  <si>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</si>
  <si>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</si>
  <si>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</si>
  <si>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</si>
  <si>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</si>
  <si>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</si>
  <si>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</si>
  <si>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</si>
  <si>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</si>
  <si>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</si>
  <si>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</si>
  <si>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</si>
  <si>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</si>
  <si>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</si>
  <si>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</si>
  <si>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</si>
  <si>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</si>
  <si>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</si>
  <si>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</si>
  <si>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</si>
  <si>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</si>
  <si>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</si>
  <si>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</si>
  <si>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</si>
  <si>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</si>
  <si>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</si>
  <si>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</si>
  <si>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</si>
  <si>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</si>
  <si>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</si>
  <si>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</si>
  <si>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</si>
  <si>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</si>
  <si>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</si>
  <si>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</si>
  <si>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</si>
  <si>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</si>
  <si>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</si>
  <si>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</si>
  <si>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</si>
  <si>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</si>
  <si>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</si>
  <si>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</si>
  <si>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</si>
  <si>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</si>
  <si>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</si>
  <si>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</si>
  <si>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</si>
  <si>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</si>
  <si>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</si>
  <si>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</si>
  <si>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</si>
  <si>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</si>
  <si>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</si>
  <si>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</si>
  <si>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</si>
  <si>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</si>
  <si>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</si>
  <si>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</si>
  <si>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</si>
  <si>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</si>
  <si>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</si>
  <si>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</si>
  <si>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</si>
  <si>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</si>
  <si>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</si>
  <si>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</si>
  <si>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</si>
  <si>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</si>
  <si>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</si>
  <si>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</si>
  <si>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</si>
  <si>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</si>
  <si>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</si>
  <si>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</si>
  <si>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</si>
  <si>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</si>
  <si>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</si>
  <si>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</si>
  <si>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</si>
  <si>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</si>
  <si>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</si>
  <si>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</si>
  <si>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</si>
  <si>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</si>
  <si>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</si>
  <si>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</si>
  <si>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</si>
  <si>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</si>
  <si>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</si>
  <si>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</si>
  <si>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</si>
  <si>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</si>
  <si>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</si>
  <si>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</si>
  <si>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</si>
  <si>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</si>
  <si>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</si>
  <si>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</si>
  <si>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</si>
  <si>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</si>
  <si>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</si>
  <si>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</si>
  <si>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</si>
  <si>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</si>
  <si>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</si>
  <si>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</si>
  <si>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</si>
  <si>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</si>
  <si>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</si>
  <si>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</si>
  <si>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</si>
  <si>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</si>
  <si>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</si>
  <si>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</si>
  <si>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</si>
  <si>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</si>
  <si>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</si>
  <si>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</si>
  <si>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</si>
  <si>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</si>
  <si>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</si>
  <si>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</si>
  <si>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</si>
  <si>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</si>
  <si>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</si>
  <si>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</si>
  <si>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</si>
  <si>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</si>
  <si>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</si>
  <si>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</si>
  <si>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</si>
  <si>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</si>
  <si>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</si>
  <si>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</si>
  <si>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</si>
  <si>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</si>
  <si>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</si>
  <si>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</si>
  <si>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</si>
  <si>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</si>
  <si>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</si>
  <si>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</si>
  <si>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</si>
  <si>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</si>
  <si>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</si>
  <si>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</si>
  <si>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</si>
  <si>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</si>
  <si>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</si>
  <si>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</si>
  <si>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</si>
  <si>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</si>
  <si>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</si>
  <si>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</si>
  <si>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</si>
  <si>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</si>
  <si>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</si>
  <si>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</si>
  <si>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</si>
  <si>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</si>
  <si>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</si>
  <si>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</si>
  <si>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</si>
  <si>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</si>
  <si>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</si>
  <si>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</si>
  <si>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</si>
  <si>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</si>
  <si>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</si>
  <si>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</si>
  <si>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</si>
  <si>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</si>
  <si>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</si>
  <si>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</si>
  <si>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</si>
  <si>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</si>
  <si>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</si>
  <si>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</si>
  <si>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</si>
  <si>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</si>
  <si>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</si>
  <si>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</si>
  <si>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</si>
  <si>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</si>
  <si>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</si>
  <si>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</si>
  <si>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</si>
  <si>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</si>
  <si>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</si>
  <si>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</si>
  <si>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</si>
  <si>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</si>
  <si>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</si>
  <si>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</si>
  <si>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</si>
  <si>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</si>
  <si>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</si>
  <si>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</si>
  <si>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</si>
  <si>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</si>
  <si>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</si>
  <si>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</si>
  <si>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</si>
  <si>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</si>
  <si>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</si>
  <si>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</si>
  <si>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</si>
  <si>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</si>
  <si>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</si>
  <si>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</si>
  <si>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</si>
  <si>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</si>
  <si>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</si>
  <si>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</si>
  <si>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</si>
  <si>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</si>
  <si>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</si>
  <si>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</si>
  <si>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</si>
  <si>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</si>
  <si>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</si>
  <si>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</si>
  <si>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</si>
  <si>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</si>
  <si>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</si>
  <si>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</si>
  <si>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</si>
  <si>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</si>
  <si>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</si>
  <si>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</si>
  <si>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</si>
  <si>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</si>
  <si>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</si>
  <si>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</si>
  <si>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</si>
  <si>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</si>
  <si>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</si>
  <si>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</si>
  <si>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</si>
  <si>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</si>
  <si>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</si>
  <si>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</si>
  <si>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</si>
  <si>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</si>
  <si>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</si>
  <si>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</si>
  <si>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</si>
  <si>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</si>
  <si>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</si>
  <si>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</si>
  <si>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</si>
  <si>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</si>
  <si>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</si>
  <si>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</si>
  <si>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</si>
  <si>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</si>
  <si>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</si>
  <si>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</si>
  <si>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</si>
  <si>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</si>
  <si>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</si>
  <si>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</si>
  <si>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</si>
  <si>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</si>
  <si>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</si>
  <si>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</si>
  <si>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</si>
  <si>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</si>
  <si>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</si>
  <si>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</si>
  <si>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</si>
  <si>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</si>
  <si>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</si>
  <si>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</si>
  <si>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</si>
  <si>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</si>
  <si>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</si>
  <si>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</si>
  <si>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</si>
  <si>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</si>
  <si>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</si>
  <si>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</si>
  <si>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</si>
  <si>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</si>
  <si>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</si>
  <si>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</si>
  <si>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</si>
  <si>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</si>
  <si>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</si>
  <si>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</si>
  <si>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</si>
  <si>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</si>
  <si>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</si>
  <si>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</si>
  <si>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</si>
  <si>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</si>
  <si>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</si>
  <si>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</si>
  <si>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</si>
  <si>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</si>
  <si>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</si>
  <si>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</si>
  <si>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</si>
  <si>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</si>
  <si>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</si>
  <si>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</si>
  <si>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</si>
  <si>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</si>
  <si>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</si>
  <si>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</si>
  <si>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</si>
  <si>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</si>
  <si>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</si>
  <si>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</si>
  <si>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</si>
  <si>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</si>
  <si>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</si>
  <si>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</si>
  <si>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</si>
  <si>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</si>
  <si>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</si>
  <si>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</si>
  <si>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</si>
  <si>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</si>
  <si>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</si>
  <si>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</si>
  <si>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</si>
  <si>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</si>
  <si>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</si>
  <si>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</si>
  <si>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</si>
  <si>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</si>
  <si>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</si>
  <si>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</si>
  <si>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</si>
  <si>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</si>
  <si>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</si>
  <si>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</si>
  <si>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</si>
  <si>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</si>
  <si>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</si>
  <si>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</si>
  <si>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</si>
  <si>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</si>
  <si>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</si>
  <si>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</si>
  <si>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</si>
  <si>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</si>
  <si>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</si>
  <si>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</si>
  <si>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</si>
  <si>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</si>
  <si>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</si>
  <si>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</si>
  <si>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</si>
  <si>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</si>
  <si>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</si>
  <si>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</si>
  <si>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</si>
  <si>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</si>
  <si>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</si>
  <si>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</si>
  <si>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</si>
  <si>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</si>
  <si>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</si>
  <si>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</si>
  <si>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</si>
  <si>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</si>
  <si>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</si>
  <si>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</si>
  <si>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</si>
  <si>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</si>
  <si>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</si>
  <si>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</si>
  <si>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</si>
  <si>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</si>
  <si>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</si>
  <si>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</si>
  <si>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</si>
  <si>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</si>
  <si>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</si>
  <si>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</si>
  <si>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</si>
  <si>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</si>
  <si>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</si>
  <si>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</si>
  <si>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</si>
  <si>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</si>
  <si>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</si>
  <si>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</si>
  <si>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</si>
  <si>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</si>
  <si>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</si>
  <si>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</si>
  <si>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</si>
  <si>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</si>
  <si>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</si>
  <si>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</si>
  <si>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</si>
  <si>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</si>
  <si>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</si>
  <si>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</si>
  <si>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</si>
  <si>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</si>
  <si>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</si>
  <si>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</si>
  <si>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</si>
  <si>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</si>
  <si>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</si>
  <si>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</si>
  <si>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</si>
  <si>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</si>
  <si>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</si>
  <si>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</si>
  <si>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</si>
  <si>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</si>
  <si>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</si>
  <si>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</si>
  <si>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</si>
  <si>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</si>
  <si>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</si>
  <si>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</si>
  <si>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</si>
  <si>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</si>
  <si>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</si>
  <si>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</si>
  <si>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</si>
  <si>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</si>
  <si>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</si>
  <si>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</si>
  <si>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</si>
  <si>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</si>
  <si>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</si>
  <si>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</si>
  <si>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</si>
  <si>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</si>
  <si>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</si>
  <si>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</si>
  <si>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</si>
  <si>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</si>
  <si>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</si>
  <si>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</si>
  <si>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</si>
  <si>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</si>
  <si>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</si>
  <si>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</si>
  <si>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</si>
  <si>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</si>
  <si>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</si>
  <si>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</si>
  <si>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</si>
  <si>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</si>
  <si>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</si>
  <si>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</si>
  <si>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</si>
  <si>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</si>
  <si>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</si>
  <si>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</si>
  <si>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</si>
  <si>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</si>
  <si>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</si>
  <si>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</si>
  <si>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</si>
  <si>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</si>
  <si>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</si>
  <si>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</si>
  <si>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</si>
  <si>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</si>
  <si>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</si>
  <si>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</si>
  <si>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</si>
  <si>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</si>
  <si>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</si>
  <si>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</si>
  <si>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</si>
  <si>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</si>
  <si>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</si>
  <si>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</si>
  <si>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</si>
  <si>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</si>
  <si>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</si>
  <si>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</si>
  <si>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</si>
  <si>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</si>
  <si>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</si>
  <si>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</si>
  <si>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</si>
  <si>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</si>
  <si>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</si>
  <si>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</si>
  <si>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</si>
  <si>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</si>
  <si>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</si>
  <si>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</si>
  <si>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</si>
  <si>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</si>
  <si>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</si>
  <si>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</si>
  <si>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</si>
  <si>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</si>
  <si>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</si>
  <si>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</si>
  <si>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</si>
  <si>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</si>
  <si>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</si>
  <si>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</si>
  <si>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</si>
  <si>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</si>
  <si>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</si>
  <si>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</si>
  <si>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</si>
  <si>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</si>
  <si>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</si>
  <si>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</si>
  <si>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</si>
  <si>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</si>
  <si>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</si>
  <si>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</si>
  <si>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</si>
  <si>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</si>
  <si>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</si>
  <si>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</si>
  <si>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</si>
  <si>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</si>
  <si>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</si>
  <si>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</si>
  <si>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</si>
  <si>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</si>
  <si>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</si>
  <si>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</si>
  <si>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</si>
  <si>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</si>
  <si>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</si>
  <si>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</si>
  <si>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</si>
  <si>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</si>
  <si>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</si>
  <si>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</si>
  <si>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</si>
  <si>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</si>
  <si>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</si>
  <si>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</si>
  <si>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</si>
  <si>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</si>
  <si>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</si>
  <si>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</si>
  <si>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</si>
  <si>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</si>
  <si>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</si>
  <si>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</si>
  <si>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</si>
  <si>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</si>
  <si>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</si>
  <si>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</si>
  <si>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</si>
  <si>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</si>
  <si>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</si>
  <si>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</si>
  <si>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</si>
  <si>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</si>
  <si>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</si>
  <si>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</si>
  <si>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</si>
  <si>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</si>
  <si>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</si>
  <si>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</si>
  <si>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</si>
  <si>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</si>
  <si>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</si>
  <si>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</si>
  <si>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</si>
  <si>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</si>
  <si>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</si>
  <si>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</si>
  <si>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</si>
  <si>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</si>
  <si>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</si>
  <si>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</si>
  <si>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</si>
  <si>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</si>
  <si>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</si>
  <si>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</si>
  <si>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</si>
  <si>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</si>
  <si>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</si>
  <si>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</si>
  <si>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</si>
  <si>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</si>
  <si>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</si>
  <si>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</si>
  <si>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</si>
  <si>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</si>
  <si>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</si>
  <si>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</si>
  <si>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</si>
  <si>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</si>
  <si>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</si>
  <si>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</si>
  <si>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</si>
  <si>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</si>
  <si>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</si>
  <si>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</si>
  <si>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</si>
  <si>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</si>
  <si>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</si>
  <si>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</si>
  <si>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</si>
  <si>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</si>
  <si>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</si>
  <si>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</si>
  <si>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</si>
  <si>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</si>
  <si>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</si>
  <si>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</si>
  <si>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</si>
  <si>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</si>
  <si>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</si>
  <si>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</si>
  <si>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</si>
  <si>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</si>
  <si>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</si>
  <si>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</si>
  <si>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</si>
  <si>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</si>
  <si>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</si>
  <si>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</si>
  <si>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</si>
  <si>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</si>
  <si>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</si>
  <si>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</si>
  <si>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</si>
  <si>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</si>
  <si>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</si>
  <si>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</si>
  <si>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</si>
  <si>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</si>
  <si>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</si>
  <si>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</si>
  <si>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</si>
  <si>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</si>
  <si>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</si>
  <si>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</si>
  <si>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</si>
  <si>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</si>
  <si>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</si>
  <si>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</si>
  <si>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</si>
  <si>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</si>
  <si>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</si>
  <si>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</si>
  <si>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</si>
  <si>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</si>
  <si>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</si>
  <si>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</si>
  <si>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</si>
  <si>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</si>
  <si>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</si>
  <si>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</si>
  <si>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</si>
  <si>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</si>
  <si>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</si>
  <si>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</si>
  <si>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</si>
  <si>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</si>
  <si>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</si>
  <si>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</si>
  <si>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</si>
  <si>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</si>
  <si>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</si>
  <si>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</si>
  <si>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</si>
  <si>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</si>
  <si>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</si>
  <si>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</si>
  <si>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</si>
  <si>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</si>
  <si>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</si>
  <si>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</si>
  <si>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</si>
  <si>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</si>
  <si>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</si>
  <si>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</si>
  <si>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</si>
  <si>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</si>
  <si>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</si>
  <si>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</si>
  <si>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</si>
  <si>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</si>
  <si>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</si>
  <si>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</si>
  <si>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</si>
  <si>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</si>
  <si>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</si>
  <si>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</si>
  <si>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</si>
  <si>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</si>
  <si>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</si>
  <si>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</si>
  <si>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</si>
  <si>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</si>
  <si>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</si>
  <si>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</si>
  <si>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</si>
  <si>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</si>
  <si>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</si>
  <si>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</si>
  <si>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</si>
  <si>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</si>
  <si>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</si>
  <si>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</si>
  <si>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</si>
  <si>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</si>
  <si>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</si>
  <si>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</si>
  <si>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</si>
  <si>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</si>
  <si>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</si>
  <si>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</si>
  <si>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</si>
  <si>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</si>
  <si>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</si>
  <si>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</si>
  <si>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</si>
  <si>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</si>
  <si>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</si>
  <si>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</si>
  <si>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</si>
  <si>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</si>
  <si>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</si>
  <si>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</si>
  <si>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</si>
  <si>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</si>
  <si>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</si>
  <si>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</si>
  <si>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</si>
  <si>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</si>
  <si>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</si>
  <si>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</si>
  <si>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</si>
  <si>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</si>
  <si>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</si>
  <si>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</si>
  <si>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</si>
  <si>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</si>
  <si>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</si>
  <si>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</si>
  <si>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</si>
  <si>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</si>
  <si>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</si>
  <si>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</si>
  <si>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</si>
  <si>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</si>
  <si>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</si>
  <si>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</si>
  <si>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</si>
  <si>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</si>
  <si>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</si>
  <si>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</si>
  <si>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</si>
  <si>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</si>
  <si>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</si>
  <si>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</si>
  <si>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</si>
  <si>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</si>
  <si>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</si>
  <si>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</si>
  <si>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</si>
  <si>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</si>
  <si>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</si>
  <si>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</si>
  <si>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</si>
  <si>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</si>
  <si>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</si>
  <si>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</si>
  <si>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</si>
  <si>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</si>
  <si>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</si>
  <si>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</si>
  <si>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</si>
  <si>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</si>
  <si>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</si>
  <si>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</si>
  <si>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</si>
  <si>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</si>
  <si>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</si>
  <si>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</si>
  <si>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</si>
  <si>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</si>
  <si>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</si>
  <si>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</si>
  <si>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</si>
  <si>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</si>
  <si>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</si>
  <si>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</si>
  <si>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</si>
  <si>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</si>
  <si>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</si>
  <si>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</si>
  <si>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</si>
  <si>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</si>
  <si>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</si>
  <si>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</si>
  <si>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</si>
  <si>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</si>
  <si>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</si>
  <si>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</si>
  <si>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</si>
  <si>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</si>
  <si>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</si>
  <si>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</si>
  <si>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</si>
  <si>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</si>
  <si>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</si>
  <si>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</si>
  <si>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</si>
  <si>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</si>
  <si>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</si>
  <si>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</si>
  <si>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</si>
  <si>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</si>
  <si>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</si>
  <si>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</si>
  <si>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</si>
  <si>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</si>
  <si>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</si>
  <si>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</si>
  <si>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</si>
  <si>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</si>
  <si>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</si>
  <si>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</si>
  <si>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</si>
  <si>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</si>
  <si>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</si>
  <si>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</si>
  <si>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</si>
  <si>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</si>
  <si>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</si>
  <si>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</si>
  <si>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</si>
  <si>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</si>
  <si>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</si>
  <si>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</si>
  <si>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</si>
  <si>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</si>
  <si>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</si>
  <si>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</si>
  <si>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</si>
  <si>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</si>
  <si>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</si>
  <si>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</si>
  <si>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</si>
  <si>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</si>
  <si>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</si>
  <si>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</si>
  <si>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</si>
  <si>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</si>
  <si>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</si>
  <si>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</si>
  <si>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</si>
  <si>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</si>
  <si>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</si>
  <si>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</si>
  <si>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</si>
  <si>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</si>
  <si>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</si>
  <si>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</si>
  <si>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</si>
  <si>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</si>
  <si>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</si>
  <si>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</si>
  <si>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</si>
  <si>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</si>
  <si>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</si>
  <si>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</si>
  <si>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</si>
  <si>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</si>
  <si>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</si>
  <si>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</si>
  <si>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</si>
  <si>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</si>
  <si>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</si>
  <si>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</si>
  <si>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</si>
  <si>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</si>
  <si>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</si>
  <si>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</si>
  <si>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</si>
  <si>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</si>
  <si>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</si>
  <si>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</si>
  <si>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</si>
  <si>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</si>
  <si>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</si>
  <si>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</si>
  <si>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</si>
  <si>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</si>
  <si>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</si>
  <si>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</si>
  <si>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</si>
  <si>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</si>
  <si>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</si>
  <si>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</si>
  <si>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</si>
  <si>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</si>
  <si>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</si>
  <si>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</si>
  <si>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</si>
  <si>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</si>
  <si>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</si>
  <si>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</si>
  <si>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</si>
  <si>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</si>
  <si>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</si>
  <si>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</si>
  <si>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</si>
  <si>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</si>
  <si>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</si>
  <si>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</si>
  <si>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</si>
  <si>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</si>
  <si>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</si>
  <si>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</si>
  <si>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</si>
  <si>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</si>
  <si>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</si>
  <si>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</si>
  <si>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</si>
  <si>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</si>
  <si>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</si>
  <si>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</si>
  <si>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</si>
  <si>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</si>
  <si>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</si>
  <si>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</si>
  <si>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</si>
  <si>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</si>
  <si>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</si>
  <si>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</si>
  <si>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</si>
  <si>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</si>
  <si>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</si>
  <si>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</si>
  <si>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</si>
  <si>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</si>
  <si>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</si>
  <si>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</si>
  <si>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</si>
  <si>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</si>
  <si>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</si>
  <si>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</si>
  <si>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</si>
  <si>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</si>
  <si>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</si>
  <si>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</si>
  <si>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</si>
  <si>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</si>
  <si>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</si>
  <si>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</si>
  <si>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</si>
  <si>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</si>
  <si>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</si>
  <si>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</si>
  <si>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</si>
  <si>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</si>
  <si>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</si>
  <si>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</si>
  <si>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</si>
  <si>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</si>
  <si>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</si>
  <si>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</si>
  <si>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</si>
  <si>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</si>
  <si>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</si>
  <si>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</si>
  <si>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</si>
  <si>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</si>
  <si>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</si>
  <si>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</si>
  <si>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</si>
  <si>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</si>
  <si>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</si>
  <si>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</si>
  <si>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</si>
  <si>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</si>
  <si>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</si>
  <si>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</si>
  <si>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</si>
  <si>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</si>
  <si>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</si>
  <si>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</si>
  <si>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</si>
  <si>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</si>
  <si>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</si>
  <si>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</si>
  <si>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</si>
  <si>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</si>
  <si>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</si>
  <si>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</si>
  <si>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</si>
  <si>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</si>
  <si>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</si>
  <si>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</si>
  <si>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</si>
  <si>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</si>
  <si>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</si>
  <si>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</si>
  <si>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</si>
  <si>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</si>
  <si>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</si>
  <si>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</si>
  <si>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</si>
  <si>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</si>
  <si>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</si>
  <si>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</si>
  <si>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</si>
  <si>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</si>
  <si>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</si>
  <si>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</si>
  <si>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</si>
  <si>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</si>
  <si>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</si>
  <si>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</si>
  <si>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</si>
  <si>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</si>
  <si>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</si>
  <si>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</si>
  <si>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</si>
  <si>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</si>
  <si>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</si>
  <si>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</si>
  <si>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</si>
  <si>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</si>
  <si>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</si>
  <si>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</si>
  <si>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</si>
  <si>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</si>
  <si>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</si>
  <si>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</si>
  <si>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</si>
  <si>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</si>
  <si>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</si>
  <si>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</si>
  <si>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</si>
  <si>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</si>
  <si>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</si>
  <si>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</si>
  <si>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</si>
  <si>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</si>
  <si>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</si>
  <si>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</si>
  <si>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</si>
  <si>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</si>
  <si>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</si>
  <si>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</si>
  <si>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</si>
  <si>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</si>
  <si>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</si>
  <si>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</si>
  <si>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</si>
  <si>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</si>
  <si>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</si>
  <si>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</si>
  <si>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</si>
  <si>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</si>
  <si>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</si>
  <si>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</si>
  <si>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</si>
  <si>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</si>
  <si>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</si>
  <si>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</si>
  <si>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</si>
  <si>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</si>
  <si>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</si>
  <si>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</si>
  <si>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</si>
  <si>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</si>
  <si>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</si>
  <si>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</si>
  <si>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</si>
  <si>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</si>
  <si>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</si>
  <si>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</si>
  <si>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</si>
  <si>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</si>
  <si>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</si>
  <si>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</si>
  <si>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</si>
  <si>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</si>
  <si>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</si>
  <si>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</si>
  <si>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</si>
  <si>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</si>
  <si>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</si>
  <si>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</si>
  <si>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</si>
  <si>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</si>
  <si>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</si>
  <si>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</si>
  <si>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</si>
  <si>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</si>
  <si>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</si>
  <si>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</si>
  <si>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</si>
  <si>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</si>
  <si>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</si>
  <si>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</si>
  <si>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</si>
  <si>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</si>
  <si>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</si>
  <si>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</si>
  <si>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</si>
  <si>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</si>
  <si>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</si>
  <si>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</si>
  <si>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</si>
  <si>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</si>
  <si>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</si>
  <si>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</si>
  <si>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</si>
  <si>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</si>
  <si>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</si>
  <si>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</si>
  <si>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</si>
  <si>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</si>
  <si>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</si>
  <si>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</si>
  <si>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</si>
  <si>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</si>
  <si>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</si>
  <si>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</si>
  <si>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</si>
  <si>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</si>
  <si>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</si>
  <si>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</si>
  <si>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</si>
  <si>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</si>
  <si>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</si>
  <si>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</si>
  <si>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</si>
  <si>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</si>
  <si>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</si>
  <si>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</si>
  <si>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</si>
  <si>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</si>
  <si>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</si>
  <si>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</si>
  <si>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</si>
  <si>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</si>
  <si>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</si>
  <si>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</si>
  <si>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</si>
  <si>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</si>
  <si>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</si>
  <si>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</si>
  <si>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</si>
  <si>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</si>
  <si>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</si>
  <si>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</si>
  <si>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</si>
  <si>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</si>
  <si>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</si>
  <si>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</si>
  <si>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</si>
  <si>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</si>
  <si>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</si>
  <si>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</si>
  <si>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</si>
  <si>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</si>
  <si>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</si>
  <si>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</si>
  <si>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</si>
  <si>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</si>
  <si>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</si>
  <si>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</si>
  <si>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</si>
  <si>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</si>
  <si>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</si>
  <si>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</si>
  <si>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</si>
  <si>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</si>
  <si>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</si>
  <si>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</si>
  <si>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</si>
  <si>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</si>
  <si>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</si>
  <si>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</si>
  <si>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</si>
  <si>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</si>
  <si>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</si>
  <si>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</si>
  <si>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</si>
  <si>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</si>
  <si>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</si>
  <si>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</si>
  <si>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</si>
  <si>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</si>
  <si>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</si>
  <si>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</si>
  <si>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</si>
  <si>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</si>
  <si>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</si>
  <si>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</si>
  <si>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</si>
  <si>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</si>
  <si>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</si>
  <si>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</si>
  <si>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</si>
  <si>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</si>
  <si>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</si>
  <si>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</si>
  <si>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</si>
  <si>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</si>
  <si>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</si>
  <si>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</si>
  <si>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</si>
  <si>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</si>
  <si>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</si>
  <si>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</si>
  <si>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</si>
  <si>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</si>
  <si>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</si>
  <si>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</si>
  <si>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</si>
  <si>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</si>
  <si>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</si>
  <si>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</si>
  <si>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</si>
  <si>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</si>
  <si>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</si>
  <si>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</si>
  <si>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</si>
  <si>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</si>
  <si>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</si>
  <si>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</si>
  <si>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</si>
  <si>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</si>
  <si>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</si>
  <si>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</si>
  <si>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</si>
  <si>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</si>
  <si>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</si>
  <si>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</si>
  <si>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</si>
  <si>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</si>
  <si>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</si>
  <si>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</si>
  <si>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</si>
  <si>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</si>
  <si>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</si>
  <si>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</si>
  <si>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</si>
  <si>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</si>
  <si>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</si>
  <si>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</si>
  <si>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</si>
  <si>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</si>
  <si>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</si>
  <si>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</si>
  <si>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</si>
  <si>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</si>
  <si>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</si>
  <si>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</si>
  <si>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</si>
  <si>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</si>
  <si>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</si>
  <si>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</si>
  <si>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</si>
  <si>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</si>
  <si>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</si>
  <si>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</si>
  <si>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</si>
  <si>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</si>
  <si>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</si>
  <si>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</si>
  <si>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</si>
  <si>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</si>
  <si>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</si>
  <si>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</si>
  <si>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</si>
  <si>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</si>
  <si>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</si>
  <si>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</si>
  <si>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</si>
  <si>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</si>
  <si>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</si>
  <si>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</si>
  <si>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</si>
  <si>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</si>
  <si>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</si>
  <si>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</si>
  <si>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</si>
  <si>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</si>
  <si>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</si>
  <si>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</si>
  <si>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</si>
  <si>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</si>
  <si>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</si>
  <si>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</si>
  <si>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</si>
  <si>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</si>
  <si>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</si>
  <si>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</si>
  <si>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</si>
  <si>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</si>
  <si>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</si>
  <si>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</si>
  <si>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</si>
  <si>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</si>
  <si>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</si>
  <si>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</si>
  <si>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</si>
  <si>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</si>
  <si>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</si>
  <si>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</si>
  <si>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</si>
  <si>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</si>
  <si>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</si>
  <si>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</si>
  <si>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</si>
  <si>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</si>
  <si>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</si>
  <si>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</si>
  <si>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</si>
  <si>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</si>
  <si>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</si>
  <si>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</si>
  <si>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</si>
  <si>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</si>
  <si>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</si>
  <si>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</si>
  <si>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</si>
  <si>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</si>
  <si>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</si>
  <si>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</si>
  <si>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</si>
  <si>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</si>
  <si>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</si>
  <si>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</si>
  <si>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</si>
  <si>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</si>
  <si>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</si>
  <si>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</si>
  <si>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</si>
  <si>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</si>
  <si>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</si>
  <si>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</si>
  <si>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</si>
  <si>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</si>
  <si>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</si>
  <si>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</si>
  <si>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</si>
  <si>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</si>
  <si>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</si>
  <si>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</si>
  <si>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</si>
  <si>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</si>
  <si>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</si>
  <si>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</si>
  <si>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</si>
  <si>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</si>
  <si>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</si>
  <si>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</si>
  <si>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</si>
  <si>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</si>
  <si>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</si>
  <si>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</si>
  <si>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</si>
  <si>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</si>
  <si>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</si>
  <si>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</si>
  <si>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</si>
  <si>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</si>
  <si>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</si>
  <si>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</si>
  <si>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</si>
  <si>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</si>
  <si>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</si>
  <si>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</si>
  <si>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</si>
  <si>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</si>
  <si>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</si>
  <si>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</si>
  <si>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</si>
  <si>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</si>
  <si>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</si>
  <si>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</si>
  <si>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</si>
  <si>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</si>
  <si>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</si>
  <si>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</si>
  <si>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</si>
  <si>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</si>
  <si>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</si>
  <si>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</si>
  <si>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</si>
  <si>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</si>
  <si>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</si>
  <si>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</si>
  <si>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</si>
  <si>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</si>
  <si>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</si>
  <si>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</si>
  <si>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</si>
  <si>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</si>
  <si>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</si>
  <si>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</si>
  <si>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</si>
  <si>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</si>
  <si>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</si>
  <si>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</si>
  <si>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</si>
  <si>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</si>
  <si>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</si>
  <si>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</si>
  <si>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</si>
  <si>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</si>
  <si>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</si>
  <si>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</si>
  <si>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</si>
  <si>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</si>
  <si>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</si>
  <si>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</si>
  <si>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</si>
  <si>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</si>
  <si>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</si>
  <si>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</si>
  <si>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</si>
  <si>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</si>
  <si>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</si>
  <si>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</si>
  <si>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</si>
  <si>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</si>
  <si>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</si>
  <si>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</si>
  <si>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</si>
  <si>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</si>
  <si>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</si>
  <si>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</si>
  <si>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</si>
  <si>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</si>
  <si>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</si>
  <si>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</si>
  <si>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</si>
  <si>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</si>
  <si>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</si>
  <si>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</si>
  <si>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</si>
  <si>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</si>
  <si>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</si>
  <si>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</si>
  <si>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</si>
  <si>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</si>
  <si>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</si>
  <si>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</si>
  <si>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</si>
  <si>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</si>
  <si>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</si>
  <si>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</si>
  <si>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</si>
  <si>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</si>
  <si>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</si>
  <si>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</si>
  <si>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</si>
  <si>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</si>
  <si>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</si>
  <si>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</si>
  <si>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</si>
  <si>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</si>
  <si>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</si>
  <si>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</si>
  <si>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</si>
  <si>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</si>
  <si>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</si>
  <si>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</si>
  <si>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</si>
  <si>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</si>
  <si>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</si>
  <si>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</si>
  <si>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</si>
  <si>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</si>
  <si>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</si>
  <si>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</si>
  <si>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</si>
  <si>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</si>
  <si>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</si>
  <si>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</si>
  <si>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</si>
  <si>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</si>
  <si>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</si>
  <si>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</si>
  <si>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</si>
  <si>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</si>
  <si>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</si>
  <si>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</si>
  <si>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</si>
  <si>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</si>
  <si>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</si>
  <si>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</si>
  <si>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</si>
  <si>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</si>
  <si>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</si>
  <si>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</si>
  <si>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</si>
  <si>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</si>
  <si>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</si>
  <si>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</si>
  <si>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</si>
  <si>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</si>
  <si>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</si>
  <si>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</si>
  <si>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</si>
  <si>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</si>
  <si>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</si>
  <si>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</si>
  <si>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</si>
  <si>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</si>
  <si>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</si>
  <si>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</si>
  <si>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</si>
  <si>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</si>
  <si>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</si>
  <si>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</si>
  <si>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</si>
  <si>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</si>
  <si>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</si>
  <si>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</si>
  <si>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</si>
  <si>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</si>
  <si>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</si>
  <si>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</si>
  <si>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</si>
  <si>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</si>
  <si>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</si>
  <si>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</si>
  <si>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</si>
  <si>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</si>
  <si>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</si>
  <si>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</si>
  <si>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</si>
  <si>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</si>
  <si>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</si>
  <si>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</si>
  <si>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</si>
  <si>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</si>
  <si>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</si>
  <si>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</si>
  <si>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</si>
  <si>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</si>
  <si>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</si>
  <si>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</si>
  <si>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</si>
  <si>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</si>
  <si>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</si>
  <si>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</si>
  <si>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</si>
  <si>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</si>
  <si>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</si>
  <si>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</si>
  <si>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</si>
  <si>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</si>
  <si>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</si>
  <si>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</si>
  <si>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</si>
  <si>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</si>
  <si>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</si>
  <si>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</si>
  <si>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</si>
  <si>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</si>
  <si>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</si>
  <si>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</si>
  <si>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</si>
  <si>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</si>
  <si>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</si>
  <si>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</si>
  <si>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</si>
  <si>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</si>
  <si>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</si>
  <si>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</si>
  <si>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</si>
  <si>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</si>
  <si>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</si>
  <si>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</si>
  <si>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</si>
  <si>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</si>
  <si>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</si>
  <si>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</si>
  <si>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</si>
  <si>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</si>
  <si>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</si>
  <si>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</si>
  <si>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</si>
  <si>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</si>
  <si>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</si>
  <si>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</si>
  <si>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</si>
  <si>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</si>
  <si>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</si>
  <si>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</si>
  <si>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</si>
  <si>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</si>
  <si>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</si>
  <si>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</si>
  <si>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</si>
  <si>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</si>
  <si>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</si>
  <si>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</si>
  <si>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</si>
  <si>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</si>
  <si>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</si>
  <si>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</si>
  <si>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</si>
  <si>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</si>
  <si>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</si>
  <si>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</si>
  <si>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</si>
  <si>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</si>
  <si>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</si>
  <si>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</si>
  <si>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</si>
  <si>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</si>
  <si>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</si>
  <si>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</si>
  <si>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</si>
  <si>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</si>
  <si>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</si>
  <si>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</si>
  <si>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</si>
  <si>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</si>
  <si>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</si>
  <si>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</si>
  <si>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</si>
  <si>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</si>
  <si>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</si>
  <si>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</si>
  <si>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</si>
  <si>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</si>
  <si>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</si>
  <si>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</si>
  <si>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</si>
  <si>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</si>
  <si>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</si>
  <si>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</si>
  <si>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</si>
  <si>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</si>
  <si>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</si>
  <si>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</si>
  <si>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</si>
  <si>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</si>
  <si>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</si>
  <si>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</si>
  <si>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</si>
  <si>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</si>
  <si>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</si>
  <si>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</si>
  <si>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</si>
  <si>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</si>
  <si>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</si>
  <si>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</si>
  <si>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</si>
  <si>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</si>
  <si>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</si>
  <si>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</si>
  <si>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</si>
  <si>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</si>
  <si>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</si>
  <si>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</si>
  <si>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</si>
  <si>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</si>
  <si>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</si>
  <si>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</si>
  <si>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</si>
  <si>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</si>
  <si>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</si>
  <si>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</si>
  <si>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</si>
  <si>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</si>
  <si>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</si>
  <si>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</si>
  <si>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</si>
  <si>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</si>
  <si>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</si>
  <si>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</si>
  <si>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</si>
  <si>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</si>
  <si>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</si>
  <si>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</si>
  <si>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</si>
  <si>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</si>
  <si>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</si>
  <si>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</si>
  <si>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</si>
  <si>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</si>
  <si>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</si>
  <si>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</si>
  <si>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</si>
  <si>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</si>
  <si>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</si>
  <si>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</si>
  <si>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</si>
  <si>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</si>
  <si>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</si>
  <si>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</si>
  <si>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</si>
  <si>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</si>
  <si>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</si>
  <si>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</si>
  <si>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</si>
  <si>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</si>
  <si>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</si>
  <si>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</si>
  <si>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</si>
  <si>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</si>
  <si>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</si>
  <si>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</si>
  <si>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</si>
  <si>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</si>
  <si>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</si>
  <si>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</si>
  <si>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</si>
  <si>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</si>
  <si>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</si>
  <si>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</si>
  <si>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</si>
  <si>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</si>
  <si>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</si>
  <si>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</si>
  <si>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</si>
  <si>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</si>
  <si>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</si>
  <si>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</si>
  <si>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</si>
  <si>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</si>
  <si>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</si>
  <si>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</si>
  <si>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</si>
  <si>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</si>
  <si>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</si>
  <si>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</si>
  <si>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</si>
  <si>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</si>
  <si>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</si>
  <si>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</si>
  <si>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</si>
  <si>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</si>
  <si>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</si>
  <si>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</si>
  <si>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</si>
  <si>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</si>
  <si>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</si>
  <si>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</si>
  <si>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</si>
  <si>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</si>
  <si>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</si>
  <si>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</si>
  <si>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</si>
  <si>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</si>
  <si>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</si>
  <si>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</si>
  <si>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</si>
  <si>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</si>
  <si>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</si>
  <si>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</si>
  <si>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</si>
  <si>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</si>
  <si>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</si>
  <si>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</si>
  <si>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</si>
  <si>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</si>
  <si>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</si>
  <si>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</si>
  <si>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</si>
  <si>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</si>
  <si>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</si>
  <si>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</si>
  <si>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</si>
  <si>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</si>
  <si>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</si>
  <si>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</si>
  <si>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</si>
  <si>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</si>
  <si>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</si>
  <si>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</si>
  <si>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</si>
  <si>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</si>
  <si>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</si>
  <si>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</si>
  <si>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</si>
  <si>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</si>
  <si>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</si>
  <si>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</si>
  <si>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</si>
  <si>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</si>
  <si>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</si>
  <si>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</si>
  <si>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</si>
  <si>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</si>
  <si>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</si>
  <si>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</si>
  <si>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</si>
  <si>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</si>
  <si>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</si>
  <si>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</si>
  <si>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</si>
  <si>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</si>
  <si>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</si>
  <si>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</si>
  <si>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</si>
  <si>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</si>
  <si>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</si>
  <si>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</si>
  <si>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</si>
  <si>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</si>
  <si>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</si>
  <si>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</si>
  <si>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</si>
  <si>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</si>
  <si>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</si>
  <si>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</si>
  <si>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</si>
  <si>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</si>
  <si>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</si>
  <si>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</si>
  <si>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</si>
  <si>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</si>
  <si>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</si>
  <si>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</si>
  <si>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</si>
  <si>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</si>
  <si>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</si>
  <si>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</si>
  <si>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</si>
  <si>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</si>
  <si>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</si>
  <si>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</si>
  <si>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</si>
  <si>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</si>
  <si>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</si>
  <si>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</si>
  <si>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</si>
  <si>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</si>
  <si>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</si>
  <si>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</si>
  <si>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</si>
  <si>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</si>
  <si>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</si>
  <si>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</si>
  <si>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</si>
  <si>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</si>
  <si>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</si>
  <si>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</si>
  <si>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</si>
  <si>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</si>
  <si>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</si>
  <si>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</si>
  <si>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</si>
  <si>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</si>
  <si>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</si>
  <si>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</si>
  <si>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</si>
  <si>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</si>
  <si>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</si>
  <si>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</si>
  <si>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</si>
  <si>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</si>
  <si>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</si>
  <si>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</si>
  <si>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</si>
  <si>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</si>
  <si>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</si>
  <si>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</si>
  <si>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</si>
  <si>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</si>
  <si>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</si>
  <si>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</si>
  <si>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</si>
  <si>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</si>
  <si>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</si>
  <si>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</si>
  <si>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</si>
  <si>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</si>
  <si>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</si>
  <si>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</si>
  <si>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</si>
  <si>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</si>
  <si>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</si>
  <si>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</si>
  <si>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</si>
  <si>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</si>
  <si>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</si>
  <si>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</si>
  <si>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</si>
  <si>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</si>
  <si>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</si>
  <si>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</si>
  <si>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</si>
  <si>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</si>
  <si>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</si>
  <si>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</si>
  <si>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</si>
  <si>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</si>
  <si>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</si>
  <si>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</si>
  <si>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</si>
  <si>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</si>
  <si>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</si>
  <si>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</si>
  <si>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</si>
  <si>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</si>
  <si>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</si>
  <si>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</si>
  <si>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</si>
  <si>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</si>
  <si>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</si>
  <si>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</si>
  <si>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</si>
  <si>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</si>
  <si>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</si>
  <si>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</si>
  <si>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</si>
  <si>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</si>
  <si>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</si>
  <si>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</si>
  <si>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</si>
  <si>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</si>
  <si>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</si>
  <si>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</si>
  <si>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</si>
  <si>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</si>
  <si>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</si>
  <si>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</si>
  <si>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</si>
  <si>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</si>
  <si>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</si>
  <si>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</si>
  <si>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</si>
  <si>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</si>
  <si>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</si>
  <si>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</si>
  <si>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</si>
  <si>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</si>
  <si>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</si>
  <si>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</si>
  <si>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</si>
  <si>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</si>
  <si>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</si>
  <si>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</si>
  <si>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</si>
  <si>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</si>
  <si>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</si>
  <si>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</si>
  <si>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</si>
  <si>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</si>
  <si>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</si>
  <si>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</si>
  <si>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</si>
  <si>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</si>
  <si>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</si>
  <si>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</si>
  <si>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</si>
  <si>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</si>
  <si>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</si>
  <si>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</si>
  <si>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</si>
  <si>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</si>
  <si>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</si>
  <si>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</si>
  <si>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</si>
  <si>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</si>
  <si>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</si>
  <si>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</si>
  <si>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</si>
  <si>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</si>
  <si>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</si>
  <si>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</si>
  <si>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</si>
  <si>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</si>
  <si>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</si>
  <si>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</si>
  <si>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</si>
  <si>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</si>
  <si>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</si>
  <si>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</si>
  <si>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</si>
  <si>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</si>
  <si>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</si>
  <si>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</si>
  <si>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</si>
  <si>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</si>
  <si>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</si>
  <si>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</si>
  <si>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</si>
  <si>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</si>
  <si>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</si>
  <si>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</si>
  <si>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</si>
  <si>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</si>
  <si>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</si>
  <si>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</si>
  <si>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</si>
  <si>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</si>
  <si>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</si>
  <si>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</si>
  <si>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</si>
  <si>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</si>
  <si>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</si>
  <si>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</si>
  <si>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</si>
  <si>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</si>
  <si>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</si>
  <si>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</si>
  <si>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</si>
  <si>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</si>
  <si>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</si>
  <si>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</si>
  <si>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</si>
  <si>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</si>
  <si>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</si>
  <si>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</si>
  <si>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</si>
  <si>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</si>
  <si>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</si>
  <si>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</si>
  <si>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</si>
  <si>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</si>
  <si>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</si>
  <si>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</si>
  <si>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</si>
  <si>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</si>
  <si>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</si>
  <si>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</si>
  <si>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</si>
  <si>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</si>
  <si>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</si>
  <si>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</si>
  <si>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</si>
  <si>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</si>
  <si>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</si>
  <si>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</si>
  <si>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</si>
  <si>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</si>
  <si>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</si>
  <si>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</si>
  <si>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</si>
  <si>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</si>
  <si>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</si>
  <si>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</si>
  <si>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</si>
  <si>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</si>
  <si>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</si>
  <si>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</si>
  <si>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</si>
  <si>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</si>
  <si>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</si>
  <si>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</si>
  <si>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</si>
  <si>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</si>
  <si>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</si>
  <si>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</si>
  <si>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</si>
  <si>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</si>
  <si>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</si>
  <si>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</si>
  <si>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</si>
  <si>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</si>
  <si>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</si>
  <si>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</si>
  <si>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</si>
  <si>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</si>
  <si>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</si>
  <si>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</si>
  <si>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</si>
  <si>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</si>
  <si>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</si>
  <si>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</si>
  <si>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</si>
  <si>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</si>
  <si>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</si>
  <si>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</si>
  <si>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</si>
  <si>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</si>
  <si>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</si>
  <si>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</si>
  <si>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</si>
  <si>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</si>
  <si>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</si>
  <si>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</si>
  <si>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</si>
  <si>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</si>
  <si>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</si>
  <si>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</si>
  <si>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</si>
  <si>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</si>
  <si>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</si>
  <si>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</si>
  <si>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</si>
  <si>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</si>
  <si>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</si>
  <si>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</si>
  <si>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</si>
  <si>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</si>
  <si>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</si>
  <si>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</si>
  <si>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</si>
  <si>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</si>
  <si>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</si>
  <si>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</si>
  <si>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</si>
  <si>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</si>
  <si>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</si>
  <si>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</si>
  <si>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</si>
  <si>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</si>
  <si>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</si>
  <si>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</si>
  <si>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</si>
  <si>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</si>
  <si>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</si>
  <si>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</si>
  <si>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</si>
  <si>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</si>
  <si>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</si>
  <si>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</si>
  <si>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</si>
  <si>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</si>
  <si>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</si>
  <si>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</si>
  <si>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</si>
  <si>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</si>
  <si>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</si>
  <si>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</si>
  <si>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</si>
  <si>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</si>
  <si>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</si>
  <si>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</si>
  <si>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</si>
  <si>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</si>
  <si>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</si>
  <si>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</si>
  <si>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</si>
  <si>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</si>
  <si>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</si>
  <si>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</si>
  <si>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</si>
  <si>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</si>
  <si>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</si>
  <si>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</si>
  <si>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</si>
  <si>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</si>
  <si>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</si>
  <si>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</si>
  <si>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</si>
  <si>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</si>
  <si>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</si>
  <si>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</si>
  <si>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</si>
  <si>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</si>
  <si>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</si>
  <si>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</si>
  <si>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</si>
  <si>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</si>
  <si>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</si>
  <si>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</si>
  <si>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</si>
  <si>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</si>
  <si>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</si>
  <si>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</si>
  <si>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</si>
  <si>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</si>
  <si>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</si>
  <si>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</si>
  <si>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</si>
  <si>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</si>
  <si>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</si>
  <si>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</si>
  <si>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</si>
  <si>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</si>
  <si>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</si>
  <si>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</si>
  <si>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</si>
  <si>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</si>
  <si>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</si>
  <si>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</si>
  <si>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</si>
  <si>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</si>
  <si>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</si>
  <si>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</si>
  <si>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</si>
  <si>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</si>
  <si>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</si>
  <si>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</si>
  <si>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</si>
  <si>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</si>
  <si>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</si>
  <si>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</si>
  <si>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</si>
  <si>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</si>
  <si>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</si>
  <si>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</si>
  <si>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</si>
  <si>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</si>
  <si>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</si>
  <si>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</si>
  <si>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</si>
  <si>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</si>
  <si>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</si>
  <si>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</si>
  <si>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</si>
  <si>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</si>
  <si>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</si>
  <si>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</si>
  <si>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</si>
  <si>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</si>
  <si>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</si>
  <si>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</si>
  <si>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</si>
  <si>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</si>
  <si>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</si>
  <si>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</si>
  <si>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</si>
  <si>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</si>
  <si>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</si>
  <si>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</si>
  <si>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</si>
  <si>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</si>
  <si>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</si>
  <si>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</si>
  <si>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</si>
  <si>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</si>
  <si>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</si>
  <si>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</si>
  <si>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</si>
  <si>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</si>
  <si>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</si>
  <si>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</si>
  <si>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</si>
  <si>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</si>
  <si>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</si>
  <si>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</si>
  <si>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</si>
  <si>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</si>
  <si>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</si>
  <si>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</si>
  <si>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</si>
  <si>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</si>
  <si>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</si>
  <si>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</si>
  <si>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</si>
  <si>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</si>
  <si>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</si>
  <si>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</si>
  <si>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</si>
  <si>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</si>
  <si>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</si>
  <si>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</si>
  <si>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</si>
  <si>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</si>
  <si>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</si>
  <si>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</si>
  <si>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</si>
  <si>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</si>
  <si>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</si>
  <si>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</si>
  <si>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</si>
  <si>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</si>
  <si>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</si>
  <si>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</si>
  <si>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</si>
  <si>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</si>
  <si>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</si>
  <si>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</si>
  <si>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</si>
  <si>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</si>
  <si>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</si>
  <si>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</si>
  <si>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</si>
  <si>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</si>
  <si>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</si>
  <si>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</si>
  <si>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</si>
  <si>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</si>
  <si>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</si>
  <si>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</si>
  <si>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</si>
  <si>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</si>
  <si>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</si>
  <si>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</si>
  <si>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</si>
  <si>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</si>
  <si>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</si>
  <si>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</si>
  <si>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</si>
  <si>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</si>
  <si>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</si>
  <si>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</si>
  <si>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</si>
  <si>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</si>
  <si>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</si>
  <si>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</si>
  <si>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</si>
  <si>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</si>
  <si>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</si>
  <si>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</si>
  <si>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</si>
  <si>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</si>
  <si>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</si>
  <si>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</si>
  <si>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</si>
  <si>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</si>
  <si>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</si>
  <si>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</si>
  <si>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</si>
  <si>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</si>
  <si>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</si>
  <si>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</si>
  <si>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</si>
  <si>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</si>
  <si>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</si>
  <si>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</si>
  <si>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</si>
  <si>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</si>
  <si>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</si>
  <si>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</si>
  <si>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</si>
  <si>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</si>
  <si>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</si>
  <si>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</si>
  <si>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</si>
  <si>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</si>
  <si>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</si>
  <si>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</si>
  <si>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</si>
  <si>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</si>
  <si>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</si>
  <si>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</si>
  <si>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</si>
  <si>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</si>
  <si>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</si>
  <si>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</si>
  <si>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</si>
  <si>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</si>
  <si>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</si>
  <si>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</si>
  <si>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</si>
  <si>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</si>
  <si>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</si>
  <si>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</si>
  <si>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</si>
  <si>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</si>
  <si>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</si>
  <si>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</si>
  <si>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</si>
  <si>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</si>
  <si>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</si>
  <si>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</si>
  <si>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</si>
  <si>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</si>
  <si>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</si>
  <si>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</si>
  <si>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</si>
  <si>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</si>
  <si>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</si>
  <si>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</si>
  <si>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</si>
  <si>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</si>
  <si>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</si>
  <si>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</si>
  <si>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</si>
  <si>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</si>
  <si>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</si>
  <si>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</si>
  <si>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</si>
  <si>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</si>
  <si>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</si>
  <si>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</si>
  <si>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</si>
  <si>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</si>
  <si>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</si>
  <si>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</si>
  <si>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</si>
  <si>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</si>
  <si>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</si>
  <si>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</si>
  <si>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</si>
  <si>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</si>
  <si>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</si>
  <si>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</si>
  <si>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</si>
  <si>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</si>
  <si>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</si>
  <si>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</si>
  <si>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</si>
  <si>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</si>
  <si>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</si>
  <si>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</si>
  <si>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</si>
  <si>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</si>
  <si>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</si>
  <si>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</si>
  <si>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</si>
  <si>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</si>
  <si>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</si>
  <si>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</si>
  <si>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</si>
  <si>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</si>
  <si>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</si>
  <si>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</si>
  <si>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</si>
  <si>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</si>
  <si>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</si>
  <si>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</si>
  <si>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</si>
  <si>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</si>
  <si>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</si>
  <si>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</si>
  <si>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</si>
  <si>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</si>
  <si>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</si>
  <si>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</si>
  <si>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</si>
  <si>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</si>
  <si>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</si>
  <si>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</si>
  <si>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</si>
  <si>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</si>
  <si>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</si>
  <si>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</si>
  <si>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</si>
  <si>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</si>
  <si>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</si>
  <si>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</si>
  <si>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</si>
  <si>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</si>
  <si>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</si>
  <si>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</si>
  <si>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</si>
  <si>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</si>
  <si>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</si>
  <si>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</si>
  <si>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</si>
  <si>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</si>
  <si>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</si>
  <si>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</si>
  <si>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</si>
  <si>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</si>
  <si>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</si>
  <si>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</si>
  <si>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</si>
  <si>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</si>
  <si>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</si>
  <si>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</si>
  <si>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</si>
  <si>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</si>
  <si>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</si>
  <si>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</si>
  <si>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</si>
  <si>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</si>
  <si>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</si>
  <si>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</si>
  <si>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</si>
  <si>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</si>
  <si>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</si>
  <si>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</si>
  <si>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</si>
  <si>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</si>
  <si>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</si>
  <si>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</si>
  <si>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</si>
  <si>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</si>
  <si>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</si>
  <si>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</si>
  <si>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</si>
  <si>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</si>
  <si>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</si>
  <si>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</si>
  <si>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</si>
  <si>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</si>
  <si>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</si>
  <si>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</si>
  <si>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</si>
  <si>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</si>
  <si>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</si>
  <si>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</si>
  <si>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</si>
  <si>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</si>
  <si>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</si>
  <si>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</si>
  <si>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</si>
  <si>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</si>
  <si>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</si>
  <si>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</si>
  <si>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</si>
  <si>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</si>
  <si>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</si>
  <si>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</si>
  <si>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</si>
  <si>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</si>
  <si>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</si>
  <si>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</si>
  <si>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</si>
  <si>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</si>
  <si>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</si>
  <si>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</si>
  <si>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</si>
  <si>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</si>
  <si>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</si>
  <si>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</si>
  <si>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</si>
  <si>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</si>
  <si>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</si>
  <si>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</si>
  <si>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</si>
  <si>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</si>
  <si>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</si>
  <si>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</si>
  <si>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</si>
  <si>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</si>
  <si>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</si>
  <si>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</si>
  <si>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</si>
  <si>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</si>
  <si>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</si>
  <si>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</si>
  <si>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</si>
  <si>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</si>
  <si>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</si>
  <si>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</si>
  <si>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</si>
  <si>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</si>
  <si>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</si>
  <si>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</si>
  <si>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</si>
  <si>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</si>
  <si>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</si>
  <si>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</si>
  <si>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</si>
  <si>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</si>
  <si>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</si>
  <si>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</si>
  <si>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</si>
  <si>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</si>
  <si>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</si>
  <si>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</si>
  <si>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</si>
  <si>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</si>
  <si>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</si>
  <si>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</si>
  <si>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</si>
  <si>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</si>
  <si>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</si>
  <si>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</si>
  <si>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</si>
  <si>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</si>
  <si>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</si>
  <si>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</si>
  <si>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</si>
  <si>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</si>
  <si>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</si>
  <si>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</si>
  <si>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</si>
  <si>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</si>
  <si>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</si>
  <si>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</si>
  <si>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</si>
  <si>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</si>
  <si>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</si>
  <si>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</si>
  <si>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</si>
  <si>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</si>
  <si>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</si>
  <si>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</si>
  <si>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</si>
  <si>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</si>
  <si>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</si>
  <si>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</si>
  <si>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</si>
  <si>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</si>
  <si>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</si>
  <si>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</si>
  <si>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</si>
  <si>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</si>
  <si>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</si>
  <si>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</si>
  <si>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</si>
  <si>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</si>
  <si>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</si>
  <si>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</si>
  <si>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</si>
  <si>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</si>
  <si>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</si>
  <si>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</si>
  <si>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</si>
  <si>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</si>
  <si>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</si>
  <si>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</si>
  <si>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</si>
  <si>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</si>
  <si>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</si>
  <si>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</si>
  <si>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</si>
  <si>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</si>
  <si>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</si>
  <si>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</si>
  <si>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</si>
  <si>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</si>
  <si>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</si>
  <si>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</si>
  <si>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</si>
  <si>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</si>
  <si>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</si>
  <si>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</si>
  <si>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</si>
  <si>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</si>
  <si>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</si>
  <si>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</si>
  <si>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</si>
  <si>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</si>
  <si>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</si>
  <si>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</si>
  <si>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</si>
  <si>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</si>
  <si>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</si>
  <si>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</si>
  <si>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</si>
  <si>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</si>
  <si>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</si>
  <si>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</si>
  <si>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</si>
  <si>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</si>
  <si>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</si>
  <si>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</si>
  <si>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</si>
  <si>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</si>
  <si>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</si>
  <si>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</si>
  <si>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</si>
  <si>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</si>
  <si>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</si>
  <si>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</si>
  <si>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</si>
  <si>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</si>
  <si>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</si>
  <si>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</si>
  <si>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</si>
  <si>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</si>
  <si>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</si>
  <si>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</si>
  <si>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</si>
  <si>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</si>
  <si>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</si>
  <si>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</si>
  <si>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</si>
  <si>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</si>
  <si>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</si>
  <si>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</si>
  <si>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</si>
  <si>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</si>
  <si>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</si>
  <si>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</si>
  <si>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</si>
  <si>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</si>
  <si>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</si>
  <si>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</si>
  <si>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</si>
  <si>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</si>
  <si>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</si>
  <si>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</si>
  <si>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</si>
  <si>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</si>
  <si>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</si>
  <si>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</si>
  <si>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</si>
  <si>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</si>
  <si>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</si>
  <si>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</si>
  <si>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</si>
  <si>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</si>
  <si>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</si>
  <si>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</si>
  <si>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</si>
  <si>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</si>
  <si>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</si>
  <si>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</si>
  <si>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</si>
  <si>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</si>
  <si>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</si>
  <si>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</si>
  <si>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</si>
  <si>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</si>
  <si>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</si>
  <si>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</si>
  <si>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</si>
  <si>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</si>
  <si>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</si>
  <si>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</si>
  <si>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</si>
  <si>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</si>
  <si>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</si>
  <si>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</si>
  <si>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</si>
  <si>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</si>
  <si>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</si>
  <si>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</si>
  <si>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</si>
  <si>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</si>
  <si>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</si>
  <si>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</si>
  <si>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</si>
  <si>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</si>
  <si>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</si>
  <si>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</si>
  <si>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</si>
  <si>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</si>
  <si>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</si>
  <si>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</si>
  <si>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</si>
  <si>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</si>
  <si>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</si>
  <si>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</si>
  <si>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</si>
  <si>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</si>
  <si>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</si>
  <si>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</si>
  <si>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</si>
  <si>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</si>
  <si>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</si>
  <si>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</si>
  <si>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</si>
  <si>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</si>
  <si>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</si>
  <si>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</si>
  <si>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</si>
  <si>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</si>
  <si>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</si>
  <si>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</si>
  <si>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</si>
  <si>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</si>
  <si>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</si>
  <si>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</si>
  <si>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</si>
  <si>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</si>
  <si>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</si>
  <si>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</si>
  <si>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</si>
  <si>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</si>
  <si>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</si>
  <si>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</si>
  <si>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</si>
  <si>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</si>
  <si>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</si>
  <si>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</si>
  <si>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</si>
  <si>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</si>
  <si>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</si>
  <si>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</si>
  <si>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</si>
  <si>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</si>
  <si>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</si>
  <si>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</si>
  <si>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</si>
  <si>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</si>
  <si>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</si>
  <si>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</si>
  <si>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</si>
  <si>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</si>
  <si>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</si>
  <si>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</si>
  <si>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</si>
  <si>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</si>
  <si>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</si>
  <si>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</si>
  <si>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</si>
  <si>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</si>
  <si>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</si>
  <si>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</si>
  <si>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</si>
  <si>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</si>
  <si>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</si>
  <si>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</si>
  <si>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</si>
  <si>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</si>
  <si>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</si>
  <si>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</si>
  <si>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</si>
  <si>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</si>
  <si>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</si>
  <si>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</si>
  <si>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</si>
  <si>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</si>
  <si>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</si>
  <si>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</si>
  <si>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</si>
  <si>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</si>
  <si>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</si>
  <si>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</si>
  <si>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</si>
  <si>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</si>
  <si>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</si>
  <si>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</si>
  <si>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</si>
  <si>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</si>
  <si>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</si>
  <si>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</si>
  <si>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</si>
  <si>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</si>
  <si>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</si>
  <si>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</si>
  <si>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</si>
  <si>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</si>
  <si>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</si>
  <si>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</si>
  <si>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</si>
  <si>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</si>
  <si>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</si>
  <si>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</si>
  <si>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</si>
  <si>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</si>
  <si>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</si>
  <si>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</si>
  <si>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</si>
  <si>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</si>
  <si>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</si>
  <si>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</si>
  <si>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</si>
  <si>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</si>
  <si>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</si>
  <si>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</si>
  <si>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</si>
  <si>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</si>
  <si>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</si>
  <si>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</si>
  <si>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</si>
  <si>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</si>
  <si>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</si>
  <si>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</si>
  <si>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</si>
  <si>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</si>
  <si>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</si>
  <si>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</si>
  <si>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</si>
  <si>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</si>
  <si>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</si>
  <si>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</si>
  <si>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</si>
  <si>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</si>
  <si>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</si>
  <si>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</si>
  <si>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</si>
  <si>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</si>
  <si>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</si>
  <si>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</si>
  <si>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</si>
  <si>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</si>
  <si>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</si>
  <si>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</si>
  <si>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</si>
  <si>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</si>
  <si>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</si>
  <si>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</si>
  <si>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</si>
  <si>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</si>
  <si>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</si>
  <si>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</si>
  <si>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</si>
  <si>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</si>
  <si>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</si>
  <si>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</si>
  <si>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</si>
  <si>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</si>
  <si>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</si>
  <si>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</si>
  <si>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</si>
  <si>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</si>
  <si>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</si>
  <si>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</si>
  <si>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</si>
  <si>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</si>
  <si>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</si>
  <si>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</si>
  <si>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</si>
  <si>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</si>
  <si>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</si>
  <si>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</si>
  <si>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</si>
  <si>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</si>
  <si>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</si>
  <si>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</si>
  <si>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</si>
  <si>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</si>
  <si>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</si>
  <si>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</si>
  <si>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</si>
  <si>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</si>
  <si>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</si>
  <si>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</si>
  <si>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</si>
  <si>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</si>
  <si>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</si>
  <si>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</si>
  <si>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</si>
  <si>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</si>
  <si>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</si>
  <si>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</si>
  <si>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</si>
  <si>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</si>
  <si>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</si>
  <si>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</si>
  <si>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</si>
  <si>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</si>
  <si>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</si>
  <si>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</si>
  <si>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</si>
  <si>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</si>
  <si>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</si>
  <si>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</si>
  <si>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</si>
  <si>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</si>
  <si>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</si>
  <si>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</si>
  <si>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</si>
  <si>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</si>
  <si>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</si>
  <si>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</si>
  <si>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</si>
  <si>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</si>
  <si>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</si>
  <si>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</si>
  <si>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</si>
  <si>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</si>
  <si>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</si>
  <si>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</si>
  <si>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</si>
  <si>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</si>
  <si>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</si>
  <si>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</si>
  <si>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</si>
  <si>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</si>
  <si>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</si>
  <si>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</si>
  <si>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</si>
  <si>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</si>
  <si>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</si>
  <si>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</si>
  <si>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</si>
  <si>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</si>
  <si>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</si>
  <si>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</si>
  <si>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</si>
  <si>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</si>
  <si>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</si>
  <si>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</si>
  <si>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</si>
  <si>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</si>
  <si>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</si>
  <si>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</si>
  <si>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</si>
  <si>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</si>
  <si>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</si>
  <si>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</si>
  <si>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</si>
  <si>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</si>
  <si>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</si>
  <si>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</si>
  <si>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</si>
  <si>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</si>
  <si>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</si>
  <si>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</si>
  <si>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</si>
  <si>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</si>
  <si>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</si>
  <si>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</si>
  <si>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</si>
  <si>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</si>
  <si>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</si>
  <si>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</si>
  <si>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</si>
  <si>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</si>
  <si>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</si>
  <si>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</si>
  <si>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</si>
  <si>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</si>
  <si>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</si>
  <si>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</si>
  <si>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</si>
  <si>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</si>
  <si>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</si>
  <si>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</si>
  <si>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</si>
  <si>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</si>
  <si>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</si>
  <si>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</si>
  <si>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</si>
  <si>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</si>
  <si>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</si>
  <si>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</si>
  <si>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</si>
  <si>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</si>
  <si>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</si>
  <si>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</si>
  <si>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</si>
  <si>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</si>
  <si>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</si>
  <si>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</si>
  <si>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</si>
  <si>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</si>
  <si>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</si>
  <si>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</si>
  <si>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</si>
  <si>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</si>
  <si>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</si>
  <si>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</si>
  <si>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</si>
  <si>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</si>
  <si>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</si>
  <si>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</si>
  <si>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</si>
  <si>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</si>
  <si>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</si>
  <si>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</si>
  <si>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</si>
  <si>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</si>
  <si>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</si>
  <si>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</si>
  <si>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</si>
  <si>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</si>
  <si>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</si>
  <si>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</si>
  <si>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</si>
  <si>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</si>
  <si>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</si>
  <si>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</si>
  <si>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</si>
  <si>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</si>
  <si>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</si>
  <si>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</si>
  <si>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</si>
  <si>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</si>
  <si>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</si>
  <si>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</si>
  <si>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</si>
  <si>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</si>
  <si>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</si>
  <si>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</si>
  <si>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</si>
  <si>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</si>
  <si>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</si>
  <si>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</si>
  <si>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</si>
  <si>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</si>
  <si>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</si>
  <si>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</si>
  <si>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</si>
  <si>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</si>
  <si>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</si>
  <si>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</si>
  <si>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</si>
  <si>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</si>
  <si>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</si>
  <si>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</si>
  <si>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</si>
  <si>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</si>
  <si>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</si>
  <si>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</si>
  <si>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</si>
  <si>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</si>
  <si>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</si>
  <si>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</si>
  <si>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</si>
  <si>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</si>
  <si>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</si>
  <si>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</si>
  <si>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</si>
  <si>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</si>
  <si>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</si>
  <si>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</si>
  <si>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</si>
  <si>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</si>
  <si>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</si>
  <si>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</si>
  <si>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</si>
  <si>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</si>
  <si>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</si>
  <si>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</si>
  <si>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</si>
  <si>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</si>
  <si>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</si>
  <si>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</si>
  <si>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</si>
  <si>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</si>
  <si>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</si>
  <si>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</si>
  <si>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</si>
  <si>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</si>
  <si>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</si>
  <si>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</si>
  <si>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</si>
  <si>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</si>
  <si>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</si>
  <si>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</si>
  <si>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</si>
  <si>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</si>
  <si>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</si>
  <si>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</si>
  <si>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</si>
  <si>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</si>
  <si>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</si>
  <si>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</si>
  <si>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</si>
  <si>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</si>
  <si>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</si>
  <si>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</si>
  <si>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</si>
  <si>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</si>
  <si>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</si>
  <si>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</si>
  <si>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</si>
  <si>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</si>
  <si>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</si>
  <si>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</si>
  <si>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</si>
  <si>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</si>
  <si>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</si>
  <si>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</si>
  <si>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</si>
  <si>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</si>
  <si>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</si>
  <si>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</si>
  <si>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</si>
  <si>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</si>
  <si>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</si>
  <si>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</si>
  <si>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</si>
  <si>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</si>
  <si>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</si>
  <si>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</si>
  <si>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</si>
  <si>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</si>
  <si>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</si>
  <si>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</si>
  <si>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</si>
  <si>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</si>
  <si>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</si>
  <si>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</si>
  <si>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</si>
  <si>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</si>
  <si>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</si>
  <si>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</si>
  <si>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</si>
  <si>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</si>
  <si>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</si>
  <si>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</si>
  <si>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</si>
  <si>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</si>
  <si>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</si>
  <si>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</si>
  <si>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</si>
  <si>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</si>
  <si>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</si>
  <si>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</si>
  <si>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</si>
  <si>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</si>
  <si>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</si>
  <si>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</si>
  <si>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</si>
  <si>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</si>
  <si>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</si>
  <si>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</si>
  <si>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</si>
  <si>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</si>
  <si>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</si>
  <si>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</si>
  <si>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</si>
  <si>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</si>
  <si>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</si>
  <si>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</si>
  <si>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</si>
  <si>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</si>
  <si>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</si>
  <si>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</si>
  <si>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</si>
  <si>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</si>
  <si>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</si>
  <si>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</si>
  <si>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</si>
  <si>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</si>
  <si>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</si>
  <si>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</si>
  <si>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</si>
  <si>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</si>
  <si>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</si>
  <si>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</si>
  <si>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</si>
  <si>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</si>
  <si>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</si>
  <si>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</si>
  <si>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</si>
  <si>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</si>
  <si>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</si>
  <si>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</si>
  <si>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</si>
  <si>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</si>
  <si>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</si>
  <si>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</si>
  <si>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</si>
  <si>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</si>
  <si>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</si>
  <si>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</si>
  <si>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</si>
  <si>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</si>
  <si>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</si>
  <si>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</si>
  <si>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</si>
  <si>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</si>
  <si>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</si>
  <si>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</si>
  <si>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</si>
  <si>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</si>
  <si>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</si>
  <si>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</si>
  <si>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</si>
  <si>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</si>
  <si>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</si>
  <si>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</si>
  <si>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</si>
  <si>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</si>
  <si>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</si>
  <si>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</si>
  <si>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</si>
  <si>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</si>
  <si>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</si>
  <si>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</si>
  <si>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</si>
  <si>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</si>
  <si>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</si>
  <si>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</si>
  <si>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</si>
  <si>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</si>
  <si>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</si>
  <si>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</si>
  <si>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</si>
  <si>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</si>
  <si>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</si>
  <si>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</si>
  <si>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</si>
  <si>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</si>
  <si>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</si>
  <si>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</si>
  <si>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</si>
  <si>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</si>
  <si>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</si>
  <si>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</si>
  <si>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</si>
  <si>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</si>
  <si>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</si>
  <si>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</si>
  <si>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</si>
  <si>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</si>
  <si>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</si>
  <si>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</si>
  <si>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</si>
  <si>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</si>
  <si>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</si>
  <si>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</si>
  <si>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</si>
  <si>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</si>
  <si>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</si>
  <si>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</si>
  <si>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</si>
  <si>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</si>
  <si>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</si>
  <si>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</si>
  <si>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</si>
  <si>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</si>
  <si>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</si>
  <si>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</si>
  <si>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</si>
  <si>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</si>
  <si>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</si>
  <si>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</si>
  <si>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</si>
  <si>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</si>
  <si>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</si>
  <si>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</si>
  <si>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</si>
  <si>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</si>
  <si>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</si>
  <si>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</si>
  <si>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</si>
  <si>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</si>
  <si>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</si>
  <si>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</si>
  <si>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</si>
  <si>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</si>
  <si>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</si>
  <si>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</si>
  <si>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</si>
  <si>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</si>
  <si>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</si>
  <si>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</si>
  <si>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</si>
  <si>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</si>
  <si>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</si>
  <si>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</si>
  <si>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</si>
  <si>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</si>
  <si>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</si>
  <si>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</si>
  <si>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</si>
  <si>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</si>
  <si>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</si>
  <si>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</si>
  <si>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</si>
  <si>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</si>
  <si>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</si>
  <si>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</si>
  <si>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</si>
  <si>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</si>
  <si>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</si>
  <si>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</si>
  <si>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</si>
  <si>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</si>
  <si>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</si>
  <si>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</si>
  <si>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</si>
  <si>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</si>
  <si>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</si>
  <si>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</si>
  <si>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</si>
  <si>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</si>
  <si>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</si>
  <si>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</si>
  <si>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</si>
  <si>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</si>
  <si>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</si>
  <si>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</si>
  <si>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</si>
  <si>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</si>
  <si>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</si>
  <si>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</si>
  <si>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</si>
  <si>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</si>
  <si>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</si>
  <si>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</si>
  <si>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</si>
  <si>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</si>
  <si>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</si>
  <si>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</si>
  <si>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</si>
  <si>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</si>
  <si>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</si>
  <si>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</si>
  <si>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</si>
  <si>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</si>
  <si>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</si>
  <si>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</si>
  <si>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</si>
  <si>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</si>
  <si>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</si>
  <si>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</si>
  <si>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</si>
  <si>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</si>
  <si>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</si>
  <si>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</si>
  <si>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</si>
  <si>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</si>
  <si>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</si>
  <si>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</si>
  <si>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</si>
  <si>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</si>
  <si>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</si>
  <si>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</si>
  <si>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</si>
  <si>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</si>
  <si>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</si>
  <si>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</si>
  <si>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</si>
  <si>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</si>
  <si>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</si>
  <si>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</si>
  <si>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</si>
  <si>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</si>
  <si>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</si>
  <si>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</si>
  <si>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</si>
  <si>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</si>
  <si>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</si>
  <si>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</si>
  <si>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</si>
  <si>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</si>
  <si>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</si>
  <si>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</si>
  <si>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</si>
  <si>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</si>
  <si>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</si>
  <si>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</si>
  <si>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</si>
  <si>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</si>
  <si>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</si>
  <si>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</si>
  <si>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</si>
  <si>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</si>
  <si>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</si>
  <si>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</si>
  <si>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</si>
  <si>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</si>
  <si>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</si>
  <si>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</si>
  <si>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</si>
  <si>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</si>
  <si>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</si>
  <si>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</si>
  <si>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</si>
  <si>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</si>
  <si>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</si>
  <si>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</si>
  <si>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</si>
  <si>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</si>
  <si>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</si>
  <si>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</si>
  <si>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</si>
  <si>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</si>
  <si>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</si>
  <si>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</si>
  <si>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</si>
  <si>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</si>
  <si>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</si>
  <si>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</si>
  <si>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</si>
  <si>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</si>
  <si>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</si>
  <si>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</si>
  <si>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</si>
  <si>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</si>
  <si>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</si>
  <si>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</si>
  <si>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</si>
  <si>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</si>
  <si>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</si>
  <si>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</si>
  <si>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</si>
  <si>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</si>
  <si>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</si>
  <si>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</si>
  <si>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</si>
  <si>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</si>
  <si>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</si>
  <si>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</si>
  <si>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</si>
  <si>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</si>
  <si>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</si>
  <si>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</si>
  <si>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</si>
  <si>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</si>
  <si>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</si>
  <si>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</si>
  <si>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</si>
  <si>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</si>
  <si>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</si>
  <si>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</si>
  <si>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</si>
  <si>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</si>
  <si>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</si>
  <si>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</si>
  <si>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</si>
  <si>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</si>
  <si>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</si>
  <si>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</si>
  <si>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</si>
  <si>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</si>
  <si>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</si>
  <si>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</si>
  <si>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</si>
  <si>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</si>
  <si>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</si>
  <si>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</si>
  <si>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</si>
  <si>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</si>
  <si>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</si>
  <si>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</si>
  <si>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</si>
  <si>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</si>
  <si>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</si>
  <si>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</si>
  <si>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</si>
  <si>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</si>
  <si>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</si>
  <si>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</si>
  <si>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</si>
  <si>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</si>
  <si>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</si>
  <si>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</si>
  <si>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</si>
  <si>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</si>
  <si>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</si>
  <si>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</si>
  <si>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</si>
  <si>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</si>
  <si>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</si>
  <si>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</si>
  <si>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</si>
  <si>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</si>
  <si>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</si>
  <si>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</si>
  <si>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</si>
  <si>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</si>
  <si>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</si>
  <si>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</si>
  <si>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</si>
  <si>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</si>
  <si>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</si>
  <si>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</si>
  <si>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</si>
  <si>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</si>
  <si>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</si>
  <si>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</si>
  <si>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</si>
  <si>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</si>
  <si>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</si>
  <si>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</si>
  <si>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</si>
  <si>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</si>
  <si>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</si>
  <si>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</si>
  <si>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</si>
  <si>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</si>
  <si>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</si>
  <si>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</si>
  <si>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</si>
  <si>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</si>
  <si>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</si>
  <si>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</si>
  <si>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</si>
  <si>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</si>
  <si>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</si>
  <si>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</si>
  <si>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</si>
  <si>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</si>
  <si>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</si>
  <si>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</si>
  <si>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</si>
  <si>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</si>
  <si>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</si>
  <si>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</si>
  <si>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</si>
  <si>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</si>
  <si>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</si>
  <si>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</si>
  <si>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</si>
  <si>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</si>
  <si>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</si>
  <si>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</si>
  <si>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</si>
  <si>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</si>
  <si>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</si>
  <si>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</si>
  <si>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</si>
  <si>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</si>
  <si>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</si>
  <si>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</si>
  <si>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</si>
  <si>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</si>
  <si>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</si>
  <si>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</si>
  <si>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</si>
  <si>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</si>
  <si>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</si>
  <si>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</si>
  <si>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</si>
  <si>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</si>
  <si>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</si>
  <si>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</si>
  <si>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</si>
  <si>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</si>
  <si>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</si>
  <si>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</si>
  <si>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</si>
  <si>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</si>
  <si>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</si>
  <si>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</si>
  <si>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</si>
  <si>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</si>
  <si>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</si>
  <si>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</si>
  <si>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</si>
  <si>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</si>
  <si>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</si>
  <si>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</si>
  <si>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</si>
  <si>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</si>
  <si>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</si>
  <si>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</si>
  <si>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</si>
  <si>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</si>
  <si>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</si>
  <si>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</si>
  <si>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</si>
  <si>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</si>
  <si>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</si>
  <si>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</si>
  <si>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</si>
  <si>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</si>
  <si>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</si>
  <si>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</si>
  <si>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</si>
  <si>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</si>
  <si>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</si>
  <si>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</si>
  <si>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</si>
  <si>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</si>
  <si>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</si>
  <si>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</si>
  <si>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</si>
  <si>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</si>
  <si>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</si>
  <si>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</si>
  <si>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</si>
  <si>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</si>
  <si>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</si>
  <si>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</si>
  <si>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</si>
  <si>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</si>
  <si>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</si>
  <si>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</si>
  <si>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</si>
  <si>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</si>
  <si>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</si>
  <si>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</si>
  <si>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</si>
  <si>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</si>
  <si>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</si>
  <si>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</si>
  <si>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</si>
  <si>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</si>
  <si>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</si>
  <si>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</si>
  <si>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</si>
  <si>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</si>
  <si>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</si>
  <si>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</si>
  <si>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</si>
  <si>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</si>
  <si>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</si>
  <si>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</si>
  <si>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</si>
  <si>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</si>
  <si>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</si>
  <si>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</si>
  <si>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</si>
  <si>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</si>
  <si>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</si>
  <si>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</si>
  <si>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</si>
  <si>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</si>
  <si>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</si>
  <si>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</si>
  <si>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</si>
  <si>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</si>
  <si>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</si>
  <si>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</si>
  <si>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</si>
  <si>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</si>
  <si>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</si>
  <si>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</si>
  <si>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</si>
  <si>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</si>
  <si>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</si>
  <si>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</si>
  <si>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</si>
  <si>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</si>
  <si>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</si>
  <si>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</si>
  <si>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</si>
  <si>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</si>
  <si>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</si>
  <si>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</si>
  <si>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</si>
  <si>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</si>
  <si>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</si>
  <si>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</si>
  <si>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</si>
  <si>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</si>
  <si>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</si>
  <si>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</si>
  <si>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</si>
  <si>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</si>
  <si>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</si>
  <si>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</si>
  <si>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</si>
  <si>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</si>
  <si>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</si>
  <si>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</si>
  <si>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</si>
  <si>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</si>
  <si>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</si>
  <si>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</si>
  <si>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</si>
  <si>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</si>
  <si>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</si>
  <si>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</si>
  <si>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</si>
  <si>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</si>
  <si>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</si>
  <si>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</si>
  <si>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</si>
  <si>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</si>
  <si>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</si>
  <si>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</si>
  <si>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</si>
  <si>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</si>
  <si>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</si>
  <si>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</si>
  <si>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</si>
  <si>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</si>
  <si>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</si>
  <si>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</si>
  <si>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</si>
  <si>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</si>
  <si>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</si>
  <si>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</si>
  <si>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</si>
  <si>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</si>
  <si>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</si>
  <si>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</si>
  <si>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</si>
  <si>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</si>
  <si>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</si>
  <si>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</si>
  <si>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</si>
  <si>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</si>
  <si>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</si>
  <si>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</si>
  <si>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</si>
  <si>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</si>
  <si>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</si>
  <si>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</si>
  <si>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</si>
  <si>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</si>
  <si>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</si>
  <si>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</si>
  <si>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</si>
  <si>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</si>
  <si>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</si>
  <si>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</si>
  <si>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</si>
  <si>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</si>
  <si>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</si>
  <si>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</si>
  <si>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</si>
  <si>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</si>
  <si>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</si>
  <si>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</si>
  <si>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</si>
  <si>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</si>
  <si>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</si>
  <si>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</si>
  <si>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</si>
  <si>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</si>
  <si>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</si>
  <si>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</si>
  <si>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</si>
  <si>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</si>
  <si>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</si>
  <si>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</si>
  <si>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</si>
  <si>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</si>
  <si>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</si>
  <si>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</si>
  <si>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</si>
  <si>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</si>
  <si>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</si>
  <si>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</si>
  <si>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</si>
  <si>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</si>
  <si>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</si>
  <si>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</si>
  <si>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</si>
  <si>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</si>
  <si>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</si>
  <si>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</si>
  <si>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</si>
  <si>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</si>
  <si>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</si>
  <si>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</si>
  <si>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</si>
  <si>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</si>
  <si>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</si>
  <si>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</si>
  <si>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</si>
  <si>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</si>
  <si>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</si>
  <si>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</si>
  <si>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</si>
  <si>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</si>
  <si>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</si>
  <si>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</si>
  <si>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</si>
  <si>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</si>
  <si>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</si>
  <si>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</si>
  <si>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</si>
  <si>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</si>
  <si>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</si>
  <si>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</si>
  <si>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</si>
  <si>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</si>
  <si>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</si>
  <si>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</si>
  <si>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</si>
  <si>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</si>
  <si>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</si>
  <si>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</si>
  <si>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</si>
  <si>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</si>
  <si>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</si>
  <si>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</si>
  <si>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</si>
  <si>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</si>
  <si>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</si>
  <si>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</si>
  <si>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</si>
  <si>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</si>
  <si>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</si>
  <si>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</si>
  <si>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</si>
  <si>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</si>
  <si>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</si>
  <si>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</si>
  <si>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</si>
  <si>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</si>
  <si>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</si>
  <si>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</si>
  <si>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</si>
  <si>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</si>
  <si>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</si>
  <si>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</si>
  <si>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</si>
  <si>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</si>
  <si>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</si>
  <si>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</si>
  <si>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</si>
  <si>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</si>
  <si>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</si>
  <si>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</si>
  <si>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</si>
  <si>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</si>
  <si>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</si>
  <si>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</si>
  <si>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</si>
  <si>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</si>
  <si>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</si>
  <si>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</si>
  <si>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</si>
  <si>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</si>
  <si>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</si>
  <si>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</si>
  <si>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</si>
  <si>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</si>
  <si>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</si>
  <si>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</si>
  <si>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</si>
  <si>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</si>
  <si>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</si>
  <si>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</si>
  <si>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</si>
  <si>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</si>
  <si>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</si>
  <si>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</si>
  <si>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</si>
  <si>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</si>
  <si>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</si>
  <si>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</si>
  <si>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</si>
  <si>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</si>
  <si>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</si>
  <si>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</si>
  <si>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</si>
  <si>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</si>
  <si>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</si>
  <si>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</si>
  <si>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</si>
  <si>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</si>
  <si>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</si>
  <si>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</si>
  <si>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</si>
  <si>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</si>
  <si>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</si>
  <si>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</si>
  <si>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</si>
  <si>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</si>
  <si>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</si>
  <si>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</si>
  <si>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</si>
  <si>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</si>
  <si>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</si>
  <si>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</si>
  <si>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</si>
  <si>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</si>
  <si>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</si>
  <si>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</si>
  <si>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</si>
  <si>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</si>
  <si>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</si>
  <si>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</si>
  <si>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</si>
  <si>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</si>
  <si>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</si>
  <si>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</si>
  <si>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</si>
  <si>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</si>
  <si>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</si>
  <si>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</si>
  <si>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</si>
  <si>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</si>
  <si>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</si>
  <si>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</si>
  <si>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</si>
  <si>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</si>
  <si>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</si>
  <si>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</si>
  <si>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</si>
  <si>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</si>
  <si>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</si>
  <si>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</si>
  <si>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</si>
  <si>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</si>
  <si>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</si>
  <si>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</si>
  <si>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</si>
  <si>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</si>
  <si>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</si>
  <si>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</si>
  <si>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</si>
  <si>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</si>
  <si>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</si>
  <si>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</si>
  <si>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</si>
  <si>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</si>
  <si>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</si>
  <si>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</si>
  <si>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</si>
  <si>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</si>
  <si>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</si>
  <si>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</si>
  <si>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</si>
  <si>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</si>
  <si>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</si>
  <si>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</si>
  <si>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</si>
  <si>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</si>
  <si>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</si>
  <si>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</si>
  <si>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</si>
  <si>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</si>
  <si>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</si>
  <si>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</si>
  <si>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</si>
  <si>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</si>
  <si>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</si>
  <si>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</si>
  <si>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</si>
  <si>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</si>
  <si>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</si>
  <si>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</si>
  <si>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</si>
  <si>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</si>
  <si>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</si>
  <si>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</si>
  <si>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</si>
  <si>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</si>
  <si>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</si>
  <si>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</si>
  <si>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</si>
  <si>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</si>
  <si>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</si>
  <si>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</si>
  <si>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</si>
  <si>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</si>
  <si>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</si>
  <si>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</si>
  <si>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</si>
  <si>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</si>
  <si>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</si>
  <si>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</si>
  <si>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</si>
  <si>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</si>
  <si>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</si>
  <si>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</si>
  <si>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</si>
  <si>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</si>
  <si>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</si>
  <si>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</si>
  <si>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</si>
  <si>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</si>
  <si>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</si>
  <si>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</si>
  <si>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</si>
  <si>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</si>
  <si>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</si>
  <si>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</si>
  <si>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</si>
  <si>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</si>
  <si>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</si>
  <si>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</si>
  <si>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</si>
  <si>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</si>
  <si>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</si>
  <si>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</si>
  <si>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</si>
  <si>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</si>
  <si>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</si>
  <si>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</si>
  <si>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</si>
  <si>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</si>
  <si>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</si>
  <si>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</si>
  <si>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</si>
  <si>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</si>
  <si>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</si>
  <si>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</si>
  <si>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</si>
  <si>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</si>
  <si>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</si>
  <si>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</si>
  <si>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</si>
  <si>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</si>
  <si>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</si>
  <si>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</si>
  <si>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</si>
  <si>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</si>
  <si>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</si>
  <si>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</si>
  <si>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</si>
  <si>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</si>
  <si>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</si>
  <si>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</si>
  <si>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</si>
  <si>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</si>
  <si>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</si>
  <si>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</si>
  <si>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</si>
  <si>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</si>
  <si>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</si>
  <si>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</si>
  <si>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</si>
  <si>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</si>
  <si>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</si>
  <si>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</si>
  <si>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</si>
  <si>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</si>
  <si>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</si>
  <si>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</si>
  <si>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</si>
  <si>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</si>
  <si>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</si>
  <si>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</si>
  <si>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</si>
  <si>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</si>
  <si>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</si>
  <si>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</si>
  <si>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</si>
  <si>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</si>
  <si>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</si>
  <si>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</si>
  <si>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</si>
  <si>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</si>
  <si>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</si>
  <si>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</si>
  <si>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</si>
  <si>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</si>
  <si>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</si>
  <si>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</si>
  <si>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</si>
  <si>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</si>
  <si>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</si>
  <si>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</si>
  <si>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</si>
  <si>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</si>
  <si>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</si>
  <si>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</si>
  <si>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</si>
  <si>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</si>
  <si>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</si>
  <si>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</si>
  <si>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</si>
  <si>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</si>
  <si>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</si>
  <si>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</si>
  <si>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</si>
  <si>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</si>
  <si>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</si>
  <si>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</si>
  <si>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</si>
  <si>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</si>
  <si>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</si>
  <si>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</si>
  <si>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</si>
  <si>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</si>
  <si>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</si>
  <si>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</si>
  <si>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</si>
  <si>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</si>
  <si>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</si>
  <si>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</si>
  <si>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</si>
  <si>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</si>
  <si>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</si>
  <si>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</si>
  <si>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</si>
  <si>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</si>
  <si>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</si>
  <si>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</si>
  <si>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</si>
  <si>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</si>
  <si>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</si>
  <si>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</si>
  <si>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</si>
  <si>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</si>
  <si>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</si>
  <si>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</si>
  <si>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</si>
  <si>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</si>
  <si>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</si>
  <si>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</si>
  <si>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</si>
  <si>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</si>
  <si>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</si>
  <si>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</si>
  <si>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</si>
  <si>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</si>
  <si>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</si>
  <si>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</si>
  <si>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</si>
  <si>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</si>
  <si>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</si>
  <si>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</si>
  <si>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</si>
  <si>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</si>
  <si>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</si>
  <si>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</si>
  <si>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</si>
  <si>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</si>
  <si>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</si>
  <si>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</si>
  <si>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</si>
  <si>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</si>
  <si>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</si>
  <si>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</si>
  <si>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</si>
  <si>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</si>
  <si>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</si>
  <si>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</si>
  <si>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</si>
  <si>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</si>
  <si>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</si>
  <si>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</si>
  <si>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</si>
  <si>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</si>
  <si>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</si>
  <si>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</si>
  <si>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</si>
  <si>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</si>
  <si>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</si>
  <si>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</si>
  <si>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</si>
  <si>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</si>
  <si>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</si>
  <si>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</si>
  <si>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</si>
  <si>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</si>
  <si>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</si>
  <si>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</si>
  <si>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</si>
  <si>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</si>
  <si>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</si>
  <si>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</si>
  <si>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</si>
  <si>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</si>
  <si>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</si>
  <si>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</si>
  <si>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</si>
  <si>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</si>
  <si>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</si>
  <si>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</si>
  <si>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</si>
  <si>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</si>
  <si>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</si>
  <si>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</si>
  <si>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</si>
  <si>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</si>
  <si>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</si>
  <si>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</si>
  <si>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</si>
  <si>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</si>
  <si>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</si>
  <si>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</si>
  <si>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</si>
  <si>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</si>
  <si>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</si>
  <si>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</si>
  <si>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</si>
  <si>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</si>
  <si>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</si>
  <si>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</si>
  <si>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</si>
  <si>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</si>
  <si>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</si>
  <si>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</si>
  <si>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</si>
  <si>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</si>
  <si>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</si>
  <si>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</si>
  <si>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</si>
  <si>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</si>
  <si>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</si>
  <si>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</si>
  <si>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</si>
  <si>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</si>
  <si>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</si>
  <si>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</si>
  <si>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</si>
  <si>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</si>
  <si>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</si>
  <si>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</si>
  <si>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</si>
  <si>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</si>
  <si>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</si>
  <si>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</si>
  <si>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</si>
  <si>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</si>
  <si>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</si>
  <si>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</si>
  <si>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</si>
  <si>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</si>
  <si>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</si>
  <si>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</si>
  <si>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</si>
  <si>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</si>
  <si>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</si>
  <si>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</si>
  <si>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</si>
  <si>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</si>
  <si>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</si>
  <si>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</si>
  <si>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</si>
  <si>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</si>
  <si>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</si>
  <si>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</si>
  <si>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</si>
  <si>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</si>
  <si>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</si>
  <si>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</si>
  <si>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</si>
  <si>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</si>
  <si>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</si>
  <si>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</si>
  <si>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</si>
  <si>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</si>
  <si>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</si>
  <si>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</si>
  <si>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</si>
  <si>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</si>
  <si>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</si>
  <si>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</si>
  <si>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</si>
  <si>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</si>
  <si>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</si>
  <si>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</si>
  <si>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</si>
  <si>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</si>
  <si>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</si>
  <si>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</si>
  <si>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</si>
  <si>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</si>
  <si>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</si>
  <si>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</si>
  <si>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</si>
  <si>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</si>
  <si>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</si>
  <si>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</si>
  <si>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</si>
  <si>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</si>
  <si>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</si>
  <si>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</si>
  <si>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</si>
  <si>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</si>
  <si>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</si>
  <si>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</si>
  <si>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</si>
  <si>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</si>
  <si>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</si>
  <si>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</si>
  <si>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</si>
  <si>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</si>
  <si>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</si>
  <si>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</si>
  <si>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</si>
  <si>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</si>
  <si>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</si>
  <si>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</si>
  <si>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</si>
  <si>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</si>
  <si>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</si>
  <si>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</si>
  <si>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</si>
  <si>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</si>
  <si>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</si>
  <si>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</si>
  <si>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</si>
  <si>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</si>
  <si>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</si>
  <si>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</si>
  <si>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</si>
  <si>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</si>
  <si>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</si>
  <si>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</si>
  <si>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</si>
  <si>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</si>
  <si>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</si>
  <si>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</si>
  <si>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</si>
  <si>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</si>
  <si>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</si>
  <si>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</si>
  <si>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</si>
  <si>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</si>
  <si>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</si>
  <si>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</si>
  <si>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</si>
  <si>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</si>
  <si>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</si>
  <si>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</si>
  <si>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</si>
  <si>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</si>
  <si>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</si>
  <si>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</si>
  <si>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</si>
  <si>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</si>
  <si>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</si>
  <si>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</si>
  <si>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</si>
  <si>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</si>
  <si>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</si>
  <si>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</si>
  <si>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</si>
  <si>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</si>
  <si>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</si>
  <si>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</si>
  <si>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</si>
  <si>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</si>
  <si>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</si>
  <si>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</si>
  <si>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</si>
  <si>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</si>
  <si>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</si>
  <si>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</si>
  <si>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</si>
  <si>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</si>
  <si>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</si>
  <si>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</si>
  <si>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</si>
  <si>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</si>
  <si>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</si>
  <si>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</si>
  <si>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</si>
  <si>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</si>
  <si>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</si>
  <si>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</si>
  <si>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</si>
  <si>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</si>
  <si>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</si>
  <si>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</si>
  <si>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</si>
  <si>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</si>
  <si>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</si>
  <si>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</si>
  <si>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</si>
  <si>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</si>
  <si>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</si>
  <si>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</si>
  <si>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</si>
  <si>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</si>
  <si>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</si>
  <si>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</si>
  <si>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</si>
  <si>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</si>
  <si>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</si>
  <si>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</si>
  <si>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</si>
  <si>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</si>
  <si>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</si>
  <si>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</si>
  <si>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</si>
  <si>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</si>
  <si>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</si>
  <si>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</si>
  <si>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</si>
  <si>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</si>
  <si>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</si>
  <si>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</si>
  <si>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</si>
  <si>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</si>
  <si>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</si>
  <si>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</si>
  <si>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</si>
  <si>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</si>
  <si>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</si>
  <si>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</si>
  <si>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</si>
  <si>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</si>
  <si>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</si>
  <si>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</si>
  <si>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</si>
  <si>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</si>
  <si>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</si>
  <si>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</si>
  <si>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</si>
  <si>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</si>
  <si>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</si>
  <si>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</si>
  <si>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</si>
  <si>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</si>
  <si>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</si>
  <si>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</si>
  <si>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</si>
  <si>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</si>
  <si>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</si>
  <si>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</si>
  <si>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</si>
  <si>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</si>
  <si>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</si>
  <si>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</si>
  <si>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</si>
  <si>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</si>
  <si>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</si>
  <si>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</si>
  <si>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</si>
  <si>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</si>
  <si>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</si>
  <si>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</si>
  <si>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</si>
  <si>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</si>
  <si>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</si>
  <si>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</si>
  <si>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</si>
  <si>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</si>
  <si>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</si>
  <si>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</si>
  <si>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</si>
  <si>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</si>
  <si>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</si>
  <si>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</si>
  <si>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</si>
  <si>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</si>
  <si>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</si>
  <si>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</si>
  <si>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</si>
  <si>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</si>
  <si>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</si>
  <si>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</si>
  <si>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</si>
  <si>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</si>
  <si>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</si>
  <si>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</si>
  <si>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</si>
  <si>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</si>
  <si>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</si>
  <si>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</si>
  <si>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</si>
  <si>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</si>
  <si>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</si>
  <si>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</si>
  <si>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</si>
  <si>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</si>
  <si>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</si>
  <si>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</si>
  <si>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</si>
  <si>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</si>
  <si>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</si>
  <si>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</si>
  <si>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</si>
  <si>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</si>
  <si>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</si>
  <si>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</si>
  <si>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</si>
  <si>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</si>
  <si>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</si>
  <si>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</si>
  <si>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</si>
  <si>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</si>
  <si>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</si>
  <si>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</si>
  <si>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</si>
  <si>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</si>
  <si>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</si>
  <si>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</si>
  <si>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</si>
  <si>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</si>
  <si>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</si>
  <si>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</si>
  <si>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</si>
  <si>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</si>
  <si>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</si>
  <si>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</si>
  <si>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</si>
  <si>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</si>
  <si>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</si>
  <si>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</si>
  <si>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</si>
  <si>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</si>
  <si>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</si>
  <si>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</si>
  <si>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</si>
  <si>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</si>
  <si>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</si>
  <si>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</si>
  <si>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</si>
  <si>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</si>
  <si>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</si>
  <si>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</si>
  <si>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</si>
  <si>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</si>
  <si>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</si>
  <si>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</si>
  <si>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</si>
  <si>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</si>
  <si>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</si>
  <si>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</si>
  <si>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</si>
  <si>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</si>
  <si>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</si>
  <si>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</si>
  <si>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</si>
  <si>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</si>
  <si>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</si>
  <si>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</si>
  <si>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</si>
  <si>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</si>
  <si>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</si>
  <si>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</si>
  <si>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</si>
  <si>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</si>
  <si>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</si>
  <si>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</si>
  <si>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</si>
  <si>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</si>
  <si>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</si>
  <si>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</si>
  <si>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</si>
  <si>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</si>
  <si>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</si>
  <si>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</si>
  <si>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</si>
  <si>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</si>
  <si>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</si>
  <si>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</si>
  <si>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</si>
  <si>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</si>
  <si>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</si>
  <si>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</si>
  <si>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</si>
  <si>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</si>
  <si>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</si>
  <si>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</si>
  <si>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</si>
  <si>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</si>
  <si>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</si>
  <si>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</si>
  <si>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</si>
  <si>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</si>
  <si>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</si>
  <si>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</si>
  <si>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</si>
  <si>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</si>
  <si>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</si>
  <si>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</si>
  <si>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</si>
  <si>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</si>
  <si>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</si>
  <si>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</si>
  <si>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</si>
  <si>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</si>
  <si>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</si>
  <si>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</si>
  <si>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</si>
  <si>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</si>
  <si>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</si>
  <si>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</si>
  <si>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</si>
  <si>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</si>
  <si>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</si>
  <si>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</si>
  <si>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</si>
  <si>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</si>
  <si>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</si>
  <si>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</si>
  <si>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</si>
  <si>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</si>
  <si>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</si>
  <si>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</si>
  <si>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</si>
  <si>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</si>
  <si>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</si>
  <si>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</si>
  <si>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</si>
  <si>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</si>
  <si>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</si>
  <si>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</si>
  <si>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</si>
  <si>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</si>
  <si>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</si>
  <si>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</si>
  <si>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</si>
  <si>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</si>
  <si>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</si>
  <si>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</si>
  <si>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</si>
  <si>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</si>
  <si>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</si>
  <si>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</si>
  <si>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</si>
  <si>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</si>
  <si>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</si>
  <si>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</si>
  <si>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</si>
  <si>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</si>
  <si>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</si>
  <si>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</si>
  <si>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</si>
  <si>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</si>
  <si>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</si>
  <si>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</si>
  <si>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</si>
  <si>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</si>
  <si>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</si>
  <si>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</si>
  <si>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</si>
  <si>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</si>
  <si>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</si>
  <si>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</si>
  <si>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</si>
  <si>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</si>
  <si>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</si>
  <si>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</si>
  <si>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</si>
  <si>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</si>
  <si>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</si>
  <si>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</si>
  <si>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</si>
  <si>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</si>
  <si>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</si>
  <si>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</si>
  <si>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</si>
  <si>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</si>
  <si>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</si>
  <si>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</si>
  <si>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</si>
  <si>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</si>
  <si>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</si>
  <si>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</si>
  <si>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</si>
  <si>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</si>
  <si>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</si>
  <si>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</si>
  <si>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</si>
  <si>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</si>
  <si>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</si>
  <si>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</si>
  <si>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</si>
  <si>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</si>
  <si>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</si>
  <si>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</si>
  <si>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</si>
  <si>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</si>
  <si>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</si>
  <si>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</si>
  <si>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</si>
  <si>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</si>
  <si>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</si>
  <si>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</si>
  <si>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</si>
  <si>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</si>
  <si>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</si>
  <si>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</si>
  <si>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</si>
  <si>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</si>
  <si>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</si>
  <si>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</si>
  <si>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</si>
  <si>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</si>
  <si>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</si>
  <si>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</si>
  <si>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</si>
  <si>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</si>
  <si>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</si>
  <si>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</si>
  <si>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</si>
  <si>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</si>
  <si>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</si>
  <si>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</si>
  <si>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</si>
  <si>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</si>
  <si>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</si>
  <si>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</si>
  <si>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</si>
  <si>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</si>
  <si>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</si>
  <si>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</si>
  <si>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</si>
  <si>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</si>
  <si>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</si>
  <si>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</si>
  <si>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</si>
  <si>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</si>
  <si>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</si>
  <si>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</si>
  <si>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</si>
  <si>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</si>
  <si>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</si>
  <si>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</si>
  <si>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</si>
  <si>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</si>
  <si>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</si>
  <si>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</si>
  <si>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</si>
  <si>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</si>
  <si>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</si>
  <si>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</si>
  <si>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</si>
  <si>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</si>
  <si>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</si>
  <si>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</si>
  <si>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</si>
  <si>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</si>
  <si>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</si>
  <si>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</si>
  <si>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</si>
  <si>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</si>
  <si>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</si>
  <si>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</si>
  <si>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</si>
  <si>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</si>
  <si>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</si>
  <si>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</si>
  <si>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</si>
  <si>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</si>
  <si>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</si>
  <si>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</si>
  <si>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</si>
  <si>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</si>
  <si>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</si>
  <si>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</si>
  <si>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</si>
  <si>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</si>
  <si>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</si>
  <si>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</si>
  <si>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</si>
  <si>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</si>
  <si>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</si>
  <si>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</si>
  <si>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</si>
  <si>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</si>
  <si>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</si>
  <si>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</si>
  <si>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</si>
  <si>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</si>
  <si>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</si>
  <si>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</si>
  <si>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</si>
  <si>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</si>
  <si>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</si>
  <si>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</si>
  <si>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</si>
  <si>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</si>
  <si>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</si>
  <si>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</si>
  <si>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</si>
  <si>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</si>
  <si>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</si>
  <si>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</si>
  <si>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</si>
  <si>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</si>
  <si>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</si>
  <si>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</si>
  <si>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</si>
  <si>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</si>
  <si>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</si>
  <si>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</si>
  <si>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</si>
  <si>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</si>
  <si>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</si>
  <si>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</si>
  <si>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</si>
  <si>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</si>
  <si>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</si>
  <si>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</si>
  <si>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</si>
  <si>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</si>
  <si>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</si>
  <si>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</si>
  <si>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</si>
  <si>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</si>
  <si>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</si>
  <si>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</si>
  <si>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</si>
  <si>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</si>
  <si>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</si>
  <si>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</si>
  <si>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</si>
  <si>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</si>
  <si>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</si>
  <si>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</si>
  <si>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</si>
  <si>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</si>
  <si>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</si>
  <si>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</si>
  <si>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</si>
  <si>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</si>
  <si>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</si>
  <si>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</si>
  <si>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</si>
  <si>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</si>
  <si>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</si>
  <si>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</si>
  <si>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</si>
  <si>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</si>
  <si>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</si>
  <si>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</si>
  <si>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</si>
  <si>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</si>
  <si>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</si>
  <si>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</si>
  <si>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</si>
  <si>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</si>
  <si>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</si>
  <si>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</si>
  <si>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</si>
  <si>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</si>
  <si>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</si>
  <si>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</si>
  <si>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</si>
  <si>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</si>
  <si>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</si>
  <si>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</si>
  <si>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</si>
  <si>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</si>
  <si>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</si>
  <si>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</si>
  <si>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</si>
  <si>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</si>
  <si>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</si>
  <si>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</si>
  <si>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</si>
  <si>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</si>
  <si>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</si>
  <si>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</si>
  <si>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</si>
  <si>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</si>
  <si>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</si>
  <si>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</si>
  <si>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</si>
  <si>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</si>
  <si>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</si>
  <si>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</si>
  <si>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</si>
  <si>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</si>
  <si>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</si>
  <si>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</si>
  <si>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</si>
  <si>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</si>
  <si>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</si>
  <si>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</si>
  <si>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</si>
  <si>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</si>
  <si>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</si>
  <si>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</si>
  <si>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</si>
  <si>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</si>
  <si>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</si>
  <si>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</si>
  <si>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</si>
  <si>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</si>
  <si>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</si>
  <si>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</si>
  <si>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</si>
  <si>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</si>
  <si>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</si>
  <si>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</si>
  <si>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</si>
  <si>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</si>
  <si>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</si>
  <si>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</si>
  <si>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</si>
  <si>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</si>
  <si>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</si>
  <si>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</si>
  <si>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</si>
  <si>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</si>
  <si>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</si>
  <si>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</si>
  <si>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</si>
  <si>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</si>
  <si>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</si>
  <si>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</si>
  <si>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</si>
  <si>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</si>
  <si>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</si>
  <si>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</si>
  <si>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</si>
  <si>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</si>
  <si>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</si>
  <si>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</si>
  <si>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</si>
  <si>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</si>
  <si>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</si>
  <si>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</si>
  <si>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</si>
  <si>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</si>
  <si>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</si>
  <si>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</si>
  <si>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</si>
  <si>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</si>
  <si>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</si>
  <si>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</si>
  <si>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</si>
  <si>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</si>
  <si>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</si>
  <si>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</si>
  <si>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</si>
  <si>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</si>
  <si>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</si>
  <si>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</si>
  <si>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</si>
  <si>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</si>
  <si>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</si>
  <si>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</si>
  <si>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</si>
  <si>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</si>
  <si>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</si>
  <si>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</si>
  <si>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</si>
  <si>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</si>
  <si>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</si>
  <si>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</si>
  <si>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</si>
  <si>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</si>
  <si>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</si>
  <si>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</si>
  <si>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</si>
  <si>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</si>
  <si>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</si>
  <si>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</si>
  <si>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</si>
  <si>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</si>
  <si>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</si>
  <si>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</si>
  <si>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</si>
  <si>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</si>
  <si>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</si>
  <si>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</si>
  <si>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</si>
  <si>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</si>
  <si>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</si>
  <si>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</si>
  <si>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</si>
  <si>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</si>
  <si>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</si>
  <si>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</si>
  <si>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</si>
  <si>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</si>
  <si>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</si>
  <si>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</si>
  <si>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</si>
  <si>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</si>
  <si>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</si>
  <si>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</si>
  <si>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</si>
  <si>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</si>
  <si>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</si>
  <si>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</si>
  <si>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</si>
  <si>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</si>
  <si>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</si>
  <si>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</si>
  <si>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</si>
  <si>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</si>
  <si>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</si>
  <si>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</si>
  <si>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</si>
  <si>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</si>
  <si>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</si>
  <si>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</si>
  <si>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</si>
  <si>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</si>
  <si>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</si>
  <si>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</si>
  <si>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</si>
  <si>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</si>
  <si>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</si>
  <si>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</si>
  <si>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</si>
  <si>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</si>
  <si>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</si>
  <si>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</si>
  <si>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</si>
  <si>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</si>
  <si>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</si>
  <si>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</si>
  <si>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</si>
  <si>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</si>
  <si>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</si>
  <si>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</si>
  <si>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</si>
  <si>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</si>
  <si>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</si>
  <si>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</si>
  <si>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</si>
  <si>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</si>
  <si>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</si>
  <si>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</si>
  <si>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</si>
  <si>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</si>
  <si>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</si>
  <si>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</si>
  <si>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</si>
  <si>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</si>
  <si>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</si>
  <si>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</si>
  <si>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</si>
  <si>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</si>
  <si>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</si>
  <si>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</si>
  <si>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</si>
  <si>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</si>
  <si>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</si>
  <si>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</si>
  <si>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</si>
  <si>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</si>
  <si>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</si>
  <si>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</si>
  <si>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</si>
  <si>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</si>
  <si>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</si>
  <si>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</si>
  <si>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</si>
  <si>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</si>
  <si>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</si>
  <si>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</si>
  <si>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</si>
  <si>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</si>
  <si>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</si>
  <si>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</si>
  <si>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</si>
  <si>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</si>
  <si>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</si>
  <si>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</si>
  <si>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</si>
  <si>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</si>
  <si>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</si>
  <si>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</si>
  <si>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</si>
  <si>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</si>
  <si>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</si>
  <si>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</si>
  <si>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</si>
  <si>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</si>
  <si>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</si>
  <si>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</si>
  <si>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</si>
  <si>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</si>
  <si>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</si>
  <si>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</si>
  <si>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</si>
  <si>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</si>
  <si>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</si>
  <si>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</si>
  <si>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</si>
  <si>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</si>
  <si>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</si>
  <si>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</si>
  <si>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</si>
  <si>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</si>
  <si>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</si>
  <si>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</si>
  <si>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</si>
  <si>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</si>
  <si>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</si>
  <si>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</si>
  <si>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</si>
  <si>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</si>
  <si>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</si>
  <si>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</si>
  <si>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</si>
  <si>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</si>
  <si>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</si>
  <si>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</si>
  <si>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</si>
  <si>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</si>
  <si>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</si>
  <si>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</si>
  <si>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</si>
  <si>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</si>
  <si>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</si>
  <si>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</si>
  <si>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</si>
  <si>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</si>
  <si>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</si>
  <si>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</si>
  <si>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</si>
  <si>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</si>
  <si>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</si>
  <si>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</si>
  <si>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</si>
  <si>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</si>
  <si>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</si>
  <si>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</si>
  <si>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</si>
  <si>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</si>
  <si>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</si>
  <si>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</si>
  <si>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</si>
  <si>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</si>
  <si>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</si>
  <si>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</si>
  <si>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</si>
  <si>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</si>
  <si>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</si>
  <si>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</si>
  <si>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</si>
  <si>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</si>
  <si>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</si>
  <si>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</si>
  <si>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</si>
  <si>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</si>
  <si>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</si>
  <si>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</si>
  <si>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</si>
  <si>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</si>
  <si>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</si>
  <si>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</si>
  <si>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</si>
  <si>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</si>
  <si>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</si>
  <si>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</si>
  <si>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</si>
  <si>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</si>
  <si>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</si>
  <si>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</si>
  <si>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</si>
  <si>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</si>
  <si>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</si>
  <si>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</si>
  <si>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</si>
  <si>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</si>
  <si>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</si>
  <si>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</si>
  <si>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</si>
  <si>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</si>
  <si>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</si>
  <si>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</si>
  <si>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</si>
  <si>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</si>
  <si>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</si>
  <si>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</si>
  <si>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</si>
  <si>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</si>
  <si>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</si>
  <si>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</si>
  <si>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</si>
  <si>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</si>
  <si>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</si>
  <si>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</si>
  <si>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</si>
  <si>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</si>
  <si>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</si>
  <si>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</si>
  <si>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</si>
  <si>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</si>
  <si>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</si>
  <si>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</si>
  <si>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</si>
  <si>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</si>
  <si>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</si>
  <si>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</si>
  <si>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</si>
  <si>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</si>
  <si>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</si>
  <si>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</si>
  <si>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</si>
  <si>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</si>
  <si>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</si>
  <si>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</si>
  <si>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</si>
  <si>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</si>
  <si>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</si>
  <si>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</si>
  <si>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</si>
  <si>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</si>
  <si>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</si>
  <si>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</si>
  <si>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</si>
  <si>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</si>
  <si>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</si>
  <si>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</si>
  <si>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</si>
  <si>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</si>
  <si>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</si>
  <si>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</si>
  <si>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</si>
  <si>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</si>
  <si>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</si>
  <si>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</si>
  <si>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</si>
  <si>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</si>
  <si>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</si>
  <si>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</si>
  <si>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</si>
  <si>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</si>
  <si>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</si>
  <si>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</si>
  <si>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</si>
  <si>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</si>
  <si>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</si>
  <si>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</si>
  <si>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</si>
  <si>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</si>
  <si>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</si>
  <si>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</si>
  <si>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</si>
  <si>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</si>
  <si>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</si>
  <si>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</si>
  <si>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</si>
  <si>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</si>
  <si>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</si>
  <si>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</si>
  <si>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</si>
  <si>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</si>
  <si>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</si>
  <si>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</si>
  <si>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</si>
  <si>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</si>
  <si>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</si>
  <si>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</si>
  <si>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</si>
  <si>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</si>
  <si>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</si>
  <si>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</si>
  <si>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</si>
  <si>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</si>
  <si>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</si>
  <si>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</si>
  <si>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</si>
  <si>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</si>
  <si>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</si>
  <si>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</si>
  <si>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</si>
  <si>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</si>
  <si>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</si>
  <si>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</si>
  <si>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</si>
  <si>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</si>
  <si>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</si>
  <si>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</si>
  <si>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</si>
  <si>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</si>
  <si>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</si>
  <si>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</si>
  <si>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</si>
  <si>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</si>
  <si>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</si>
  <si>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</si>
  <si>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</si>
  <si>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</si>
  <si>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</si>
  <si>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</si>
  <si>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</si>
  <si>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</si>
  <si>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</si>
  <si>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</si>
  <si>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</si>
  <si>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</si>
  <si>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</si>
  <si>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</si>
  <si>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</si>
  <si>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</si>
  <si>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</si>
  <si>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</si>
  <si>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</si>
  <si>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</si>
  <si>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</si>
  <si>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</si>
  <si>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</si>
  <si>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</si>
  <si>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</si>
  <si>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</si>
  <si>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</si>
  <si>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</si>
  <si>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</si>
  <si>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</si>
  <si>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</si>
  <si>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</si>
  <si>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</si>
  <si>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</si>
  <si>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</si>
  <si>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</si>
  <si>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</si>
  <si>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</si>
  <si>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</si>
  <si>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</si>
  <si>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</si>
  <si>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</si>
  <si>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</si>
  <si>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</si>
  <si>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</si>
  <si>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</si>
  <si>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</si>
  <si>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</si>
  <si>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</si>
  <si>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</si>
  <si>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</si>
  <si>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</si>
  <si>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</si>
  <si>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</si>
  <si>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</si>
  <si>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</si>
  <si>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</si>
  <si>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</si>
  <si>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</si>
  <si>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</si>
  <si>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</si>
  <si>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</si>
  <si>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</si>
  <si>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</si>
  <si>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</si>
  <si>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</si>
  <si>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</si>
  <si>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</si>
  <si>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</si>
  <si>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</si>
  <si>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</si>
  <si>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</si>
  <si>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</si>
  <si>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</si>
  <si>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</si>
  <si>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</si>
  <si>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</si>
  <si>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</si>
  <si>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</si>
  <si>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</si>
  <si>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</si>
  <si>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</si>
  <si>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</si>
  <si>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</si>
  <si>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</si>
  <si>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</si>
  <si>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</si>
  <si>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</si>
  <si>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</si>
  <si>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</si>
  <si>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</si>
  <si>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</si>
  <si>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</si>
  <si>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</si>
  <si>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</si>
  <si>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</si>
  <si>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</si>
  <si>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</si>
  <si>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</si>
  <si>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</si>
  <si>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</si>
  <si>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</si>
  <si>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</si>
  <si>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</si>
  <si>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</si>
  <si>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</si>
  <si>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</si>
  <si>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</si>
  <si>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</si>
  <si>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</si>
  <si>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</si>
  <si>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</si>
  <si>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</si>
  <si>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</si>
  <si>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</si>
  <si>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</si>
  <si>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</si>
  <si>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</si>
  <si>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</si>
  <si>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</si>
  <si>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</si>
  <si>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</si>
  <si>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</si>
  <si>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</si>
  <si>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</si>
  <si>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</si>
  <si>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</si>
  <si>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</si>
  <si>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</si>
  <si>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</si>
  <si>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</si>
  <si>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</si>
  <si>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</si>
  <si>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</si>
  <si>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</si>
  <si>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</si>
  <si>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</si>
  <si>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</si>
  <si>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</si>
  <si>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</si>
  <si>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</si>
  <si>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</si>
  <si>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</si>
  <si>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</si>
  <si>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</si>
  <si>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</si>
  <si>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</si>
  <si>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</si>
  <si>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</si>
  <si>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</si>
  <si>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</si>
  <si>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</si>
  <si>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</si>
  <si>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</si>
  <si>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</si>
  <si>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</si>
  <si>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</si>
  <si>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</si>
  <si>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</si>
  <si>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</si>
  <si>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</si>
  <si>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</si>
  <si>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</si>
  <si>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</si>
  <si>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</si>
  <si>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</si>
  <si>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</si>
  <si>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</si>
  <si>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</si>
  <si>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</si>
  <si>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</si>
  <si>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</si>
  <si>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</si>
  <si>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</si>
  <si>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</si>
  <si>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</si>
  <si>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</si>
  <si>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</si>
  <si>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</si>
  <si>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</si>
  <si>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</si>
  <si>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</si>
  <si>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</si>
  <si>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</si>
  <si>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</si>
  <si>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</si>
  <si>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</si>
  <si>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</si>
  <si>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</si>
  <si>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</si>
  <si>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</si>
  <si>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</si>
  <si>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</si>
  <si>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</si>
  <si>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</si>
  <si>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</si>
  <si>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</si>
  <si>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</si>
  <si>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</si>
  <si>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</si>
  <si>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</si>
  <si>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</si>
  <si>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</si>
  <si>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</si>
  <si>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</si>
  <si>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</si>
  <si>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</si>
  <si>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</si>
  <si>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</si>
  <si>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</si>
  <si>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</si>
  <si>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</si>
  <si>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</si>
  <si>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</si>
  <si>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</si>
  <si>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</si>
  <si>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</si>
  <si>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</si>
  <si>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</si>
  <si>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</si>
  <si>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</si>
  <si>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</si>
  <si>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</si>
  <si>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</si>
  <si>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</si>
  <si>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</si>
  <si>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</si>
  <si>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</si>
  <si>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</si>
  <si>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</si>
  <si>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</si>
  <si>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</si>
  <si>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</si>
  <si>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</si>
  <si>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</si>
  <si>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</si>
  <si>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</si>
  <si>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</si>
  <si>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</si>
  <si>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</si>
  <si>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</si>
  <si>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</si>
  <si>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</si>
  <si>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</si>
  <si>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</si>
  <si>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</si>
  <si>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</si>
  <si>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</si>
  <si>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</si>
  <si>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</si>
  <si>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</si>
  <si>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</si>
  <si>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</si>
  <si>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</si>
  <si>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</si>
  <si>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</si>
  <si>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</si>
  <si>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</si>
  <si>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</si>
  <si>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</si>
  <si>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</si>
  <si>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</si>
  <si>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</si>
  <si>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</si>
  <si>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</si>
  <si>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</si>
  <si>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</si>
  <si>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</si>
  <si>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</si>
  <si>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</si>
  <si>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</si>
  <si>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</si>
  <si>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</si>
  <si>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</si>
  <si>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</si>
  <si>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</si>
  <si>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</si>
  <si>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</si>
  <si>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</si>
  <si>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</si>
  <si>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</si>
  <si>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</si>
  <si>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</si>
  <si>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</si>
  <si>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</si>
  <si>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</si>
  <si>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</si>
  <si>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</si>
  <si>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</si>
  <si>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</si>
  <si>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</si>
  <si>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</si>
  <si>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</si>
  <si>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</si>
  <si>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</si>
  <si>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</si>
  <si>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</si>
  <si>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</si>
  <si>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</si>
  <si>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</si>
  <si>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</si>
  <si>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</si>
  <si>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</si>
  <si>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</si>
  <si>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</si>
  <si>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</si>
  <si>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</si>
  <si>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</si>
  <si>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</si>
  <si>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</si>
  <si>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</si>
  <si>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</si>
  <si>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</si>
  <si>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</si>
  <si>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</si>
  <si>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</si>
  <si>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</si>
  <si>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</si>
  <si>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</si>
  <si>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</si>
  <si>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</si>
  <si>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</si>
  <si>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</si>
  <si>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</si>
  <si>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</si>
  <si>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</si>
  <si>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</si>
  <si>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</si>
  <si>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</si>
  <si>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</si>
  <si>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</si>
  <si>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</si>
  <si>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</si>
  <si>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</si>
  <si>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</si>
  <si>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</si>
  <si>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</si>
  <si>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</si>
  <si>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</si>
  <si>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</si>
  <si>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</si>
  <si>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</si>
  <si>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</si>
  <si>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</si>
  <si>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</si>
  <si>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</si>
  <si>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</si>
  <si>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</si>
  <si>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</si>
  <si>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</si>
  <si>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</si>
  <si>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</si>
  <si>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</si>
  <si>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</si>
  <si>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</si>
  <si>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</si>
  <si>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</si>
  <si>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</si>
  <si>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</si>
  <si>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</si>
  <si>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</si>
  <si>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</si>
  <si>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</si>
  <si>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</si>
  <si>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</si>
  <si>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</si>
  <si>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</si>
  <si>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</si>
  <si>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</si>
  <si>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</si>
  <si>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</si>
  <si>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</si>
  <si>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</si>
  <si>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</si>
  <si>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</si>
  <si>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</si>
  <si>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</si>
  <si>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</si>
  <si>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</si>
  <si>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</si>
  <si>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</si>
  <si>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</si>
  <si>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</si>
  <si>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</si>
  <si>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</si>
  <si>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</si>
  <si>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</si>
  <si>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</si>
  <si>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</si>
  <si>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</si>
  <si>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</si>
  <si>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</si>
  <si>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</si>
  <si>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</si>
  <si>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</si>
  <si>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</si>
  <si>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</si>
  <si>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</si>
  <si>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</si>
  <si>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</si>
  <si>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</si>
  <si>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</si>
  <si>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</si>
  <si>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</si>
  <si>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</si>
  <si>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</si>
  <si>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</si>
  <si>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</si>
  <si>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</si>
  <si>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</si>
  <si>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</si>
  <si>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</si>
  <si>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</si>
  <si>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</si>
  <si>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</si>
  <si>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</si>
  <si>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</si>
  <si>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</si>
  <si>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</si>
  <si>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</si>
  <si>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</si>
  <si>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</si>
  <si>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</si>
  <si>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</si>
  <si>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</si>
  <si>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</si>
  <si>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</si>
  <si>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</si>
  <si>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</si>
  <si>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</si>
  <si>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</si>
  <si>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</si>
  <si>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</si>
  <si>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</si>
  <si>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</si>
  <si>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</si>
  <si>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</si>
  <si>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</si>
  <si>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</si>
  <si>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</si>
  <si>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</si>
  <si>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</si>
  <si>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</si>
  <si>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</si>
  <si>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</si>
  <si>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</si>
  <si>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</si>
  <si>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</si>
  <si>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</si>
  <si>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</si>
  <si>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</si>
  <si>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</si>
  <si>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</si>
  <si>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</si>
  <si>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</si>
  <si>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</si>
  <si>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</si>
  <si>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</si>
  <si>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</si>
  <si>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</si>
  <si>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</si>
  <si>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</si>
  <si>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</si>
  <si>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</si>
  <si>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</si>
  <si>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</si>
  <si>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</si>
  <si>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</si>
  <si>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</si>
  <si>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</si>
  <si>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</si>
  <si>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</si>
  <si>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</si>
  <si>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</si>
  <si>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</si>
  <si>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</si>
  <si>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</si>
  <si>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</si>
  <si>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</si>
  <si>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</si>
  <si>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</si>
  <si>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</si>
  <si>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</si>
  <si>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</si>
  <si>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</si>
  <si>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</si>
  <si>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</si>
  <si>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</si>
  <si>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</si>
  <si>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</si>
  <si>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</si>
  <si>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</si>
  <si>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</si>
  <si>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</si>
  <si>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</si>
  <si>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</si>
  <si>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</si>
  <si>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</si>
  <si>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</si>
  <si>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</si>
  <si>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</si>
  <si>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</si>
  <si>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</si>
  <si>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</si>
  <si>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</si>
  <si>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</si>
  <si>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</si>
  <si>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</si>
  <si>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</si>
  <si>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</si>
  <si>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</si>
  <si>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</si>
  <si>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</si>
  <si>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</si>
  <si>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</si>
  <si>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</si>
  <si>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</si>
  <si>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</si>
  <si>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</si>
  <si>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</si>
  <si>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</si>
  <si>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</si>
  <si>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</si>
  <si>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</si>
  <si>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</si>
  <si>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</si>
  <si>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</si>
  <si>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</si>
  <si>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</si>
  <si>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</si>
  <si>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</si>
  <si>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</si>
  <si>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</si>
  <si>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</si>
  <si>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</si>
  <si>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</si>
  <si>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</si>
  <si>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</si>
  <si>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</si>
  <si>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</si>
  <si>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</si>
  <si>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</si>
  <si>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</si>
  <si>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</si>
  <si>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</si>
  <si>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</si>
  <si>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</si>
  <si>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</si>
  <si>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</si>
  <si>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</si>
  <si>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</si>
  <si>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</si>
  <si>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</si>
  <si>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</si>
  <si>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</si>
  <si>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</si>
  <si>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</si>
  <si>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</si>
  <si>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</si>
  <si>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</si>
  <si>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</si>
  <si>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</si>
  <si>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</si>
  <si>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</si>
  <si>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</si>
  <si>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</si>
  <si>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</si>
  <si>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</si>
  <si>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</si>
  <si>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</si>
  <si>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</si>
  <si>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</si>
  <si>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</si>
  <si>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</si>
  <si>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</si>
  <si>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</si>
  <si>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</si>
  <si>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</si>
  <si>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</si>
  <si>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</si>
  <si>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</si>
  <si>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</si>
  <si>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</si>
  <si>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</si>
  <si>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</si>
  <si>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</si>
  <si>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</si>
  <si>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</si>
  <si>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</si>
  <si>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</si>
  <si>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</si>
  <si>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</si>
  <si>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</si>
  <si>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</si>
  <si>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</si>
  <si>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</si>
  <si>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</si>
  <si>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</si>
  <si>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</si>
  <si>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</si>
  <si>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</si>
  <si>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</si>
  <si>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</si>
  <si>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</si>
  <si>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</si>
  <si>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</si>
  <si>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</si>
  <si>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</si>
  <si>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</si>
  <si>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</si>
  <si>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</si>
  <si>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</si>
  <si>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</si>
  <si>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</si>
  <si>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</si>
  <si>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</si>
  <si>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</si>
  <si>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</si>
  <si>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</si>
  <si>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</si>
  <si>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</si>
  <si>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</si>
  <si>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</si>
  <si>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</si>
  <si>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</si>
  <si>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</si>
  <si>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</si>
  <si>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</si>
  <si>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</si>
  <si>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</si>
  <si>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</si>
  <si>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</si>
  <si>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</si>
  <si>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</si>
  <si>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</si>
  <si>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</si>
  <si>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</si>
  <si>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</si>
  <si>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</si>
  <si>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</si>
  <si>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</si>
  <si>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</si>
  <si>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</si>
  <si>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</si>
  <si>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</si>
  <si>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</si>
  <si>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</si>
  <si>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</si>
  <si>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</si>
  <si>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</si>
  <si>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</si>
  <si>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</si>
  <si>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</si>
  <si>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</si>
  <si>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</si>
  <si>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</si>
  <si>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</si>
  <si>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</si>
  <si>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</si>
  <si>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</si>
  <si>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</si>
  <si>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</si>
  <si>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</si>
  <si>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</si>
  <si>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</si>
  <si>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</si>
  <si>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</si>
  <si>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</si>
  <si>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</si>
  <si>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</si>
  <si>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</si>
  <si>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</si>
  <si>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</si>
  <si>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</si>
  <si>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</si>
  <si>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</si>
  <si>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</si>
  <si>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</si>
  <si>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</si>
  <si>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</si>
  <si>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</si>
  <si>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</si>
  <si>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</si>
  <si>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</si>
  <si>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</si>
  <si>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</si>
  <si>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</si>
  <si>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</si>
  <si>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</si>
  <si>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</si>
  <si>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</si>
  <si>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</si>
  <si>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</si>
  <si>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</si>
  <si>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</si>
  <si>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</si>
  <si>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</si>
  <si>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</si>
  <si>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</si>
  <si>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</si>
  <si>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</si>
  <si>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</si>
  <si>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</si>
  <si>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</si>
  <si>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</si>
  <si>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</si>
  <si>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</si>
  <si>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</si>
  <si>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</si>
  <si>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</si>
  <si>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</si>
  <si>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</si>
  <si>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</si>
  <si>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</si>
  <si>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</si>
  <si>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</si>
  <si>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</si>
  <si>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</si>
  <si>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</si>
  <si>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</si>
  <si>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</si>
  <si>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</si>
  <si>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</si>
  <si>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</si>
  <si>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</si>
  <si>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</si>
  <si>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</si>
  <si>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</si>
  <si>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</si>
  <si>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</si>
  <si>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</si>
  <si>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</si>
  <si>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</si>
  <si>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</si>
  <si>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</si>
  <si>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</si>
  <si>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</si>
  <si>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</si>
  <si>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</si>
  <si>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</si>
  <si>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</si>
  <si>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</si>
  <si>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</si>
  <si>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</si>
  <si>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</si>
  <si>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</si>
  <si>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</si>
  <si>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</si>
  <si>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</si>
  <si>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</si>
  <si>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</si>
  <si>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</si>
  <si>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</si>
  <si>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</si>
  <si>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</si>
  <si>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</si>
  <si>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</si>
  <si>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</si>
  <si>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</si>
  <si>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</si>
  <si>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</si>
  <si>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</si>
  <si>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</si>
  <si>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</si>
  <si>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</si>
  <si>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</si>
  <si>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</si>
  <si>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</si>
  <si>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</si>
  <si>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</si>
  <si>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</si>
  <si>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</si>
  <si>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</si>
  <si>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</si>
  <si>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</si>
  <si>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</si>
  <si>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</si>
  <si>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</si>
  <si>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</si>
  <si>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</si>
  <si>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</si>
  <si>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</si>
  <si>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</si>
  <si>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</si>
  <si>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</si>
  <si>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</si>
  <si>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</si>
  <si>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</si>
  <si>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</si>
  <si>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</si>
  <si>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</si>
  <si>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</si>
  <si>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</si>
  <si>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</si>
  <si>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</si>
  <si>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</si>
  <si>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</si>
  <si>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</si>
  <si>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</si>
  <si>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</si>
  <si>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</si>
  <si>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</si>
  <si>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</si>
  <si>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</si>
  <si>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</si>
  <si>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</si>
  <si>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</si>
  <si>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</si>
  <si>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</si>
  <si>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</si>
  <si>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</si>
  <si>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</si>
  <si>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</si>
  <si>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</si>
  <si>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</si>
  <si>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</si>
  <si>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</si>
  <si>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</si>
  <si>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</si>
  <si>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</si>
  <si>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</si>
  <si>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</si>
  <si>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</si>
  <si>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</si>
  <si>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</si>
  <si>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</si>
  <si>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</si>
  <si>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</si>
  <si>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</si>
  <si>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</si>
  <si>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</si>
  <si>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</si>
  <si>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</si>
  <si>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</si>
  <si>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</si>
  <si>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</si>
  <si>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</si>
  <si>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</si>
  <si>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</si>
  <si>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</si>
  <si>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</si>
  <si>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</si>
  <si>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</si>
  <si>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</si>
  <si>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</si>
  <si>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</si>
  <si>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</si>
  <si>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</si>
  <si>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</si>
  <si>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</si>
  <si>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</si>
  <si>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</si>
  <si>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</si>
  <si>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</si>
  <si>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</si>
  <si>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</si>
  <si>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</si>
  <si>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</si>
  <si>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</si>
  <si>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</si>
  <si>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</si>
  <si>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</si>
  <si>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</si>
  <si>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</si>
  <si>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</si>
  <si>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</si>
  <si>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</si>
  <si>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</si>
  <si>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</si>
  <si>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</si>
  <si>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</si>
  <si>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</si>
  <si>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</si>
  <si>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</si>
  <si>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</si>
  <si>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</si>
  <si>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</si>
  <si>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</si>
  <si>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</si>
  <si>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</si>
  <si>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</si>
  <si>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</si>
  <si>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</si>
  <si>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</si>
  <si>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</si>
  <si>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</si>
  <si>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</si>
  <si>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</si>
  <si>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</si>
  <si>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</si>
  <si>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</si>
  <si>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</si>
  <si>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</si>
  <si>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</si>
  <si>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</si>
  <si>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</si>
  <si>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</si>
  <si>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</si>
  <si>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</si>
  <si>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</si>
  <si>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</si>
  <si>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</si>
  <si>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</si>
  <si>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</si>
  <si>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</si>
  <si>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</si>
  <si>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</si>
  <si>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</si>
  <si>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</si>
  <si>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</si>
  <si>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</si>
  <si>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</si>
  <si>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</si>
  <si>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</si>
  <si>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</si>
  <si>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</si>
  <si>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</si>
  <si>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</si>
  <si>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</si>
  <si>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</si>
  <si>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</si>
  <si>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</si>
  <si>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</si>
  <si>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</si>
  <si>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</si>
  <si>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</si>
  <si>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</si>
  <si>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</si>
  <si>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</si>
  <si>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</si>
  <si>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</si>
  <si>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</si>
  <si>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</si>
  <si>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</si>
  <si>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</si>
  <si>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</si>
  <si>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</si>
  <si>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</si>
  <si>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</si>
  <si>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</si>
  <si>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</si>
  <si>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</si>
  <si>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</si>
  <si>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</si>
  <si>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</si>
  <si>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</si>
  <si>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</si>
  <si>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</si>
  <si>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</si>
  <si>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</si>
  <si>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</si>
  <si>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</si>
  <si>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</si>
  <si>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</si>
  <si>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</si>
  <si>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</si>
  <si>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</si>
  <si>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</si>
  <si>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</si>
  <si>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</si>
  <si>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</si>
  <si>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</si>
  <si>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</si>
  <si>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</si>
  <si>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</si>
  <si>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</si>
  <si>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</si>
  <si>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</si>
  <si>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</si>
  <si>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</si>
  <si>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</si>
  <si>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</si>
  <si>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</si>
  <si>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</si>
  <si>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</si>
  <si>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</si>
  <si>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</si>
  <si>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</si>
  <si>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</si>
  <si>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</si>
  <si>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</si>
  <si>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</si>
  <si>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</si>
  <si>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</si>
  <si>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</si>
  <si>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</si>
  <si>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</si>
  <si>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</si>
  <si>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</si>
  <si>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</si>
  <si>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</si>
  <si>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</si>
  <si>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</si>
  <si>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</si>
  <si>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</si>
  <si>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</si>
  <si>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</si>
  <si>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</si>
  <si>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</si>
  <si>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</si>
  <si>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</si>
  <si>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</si>
  <si>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</si>
  <si>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</si>
  <si>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</si>
  <si>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</si>
  <si>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</si>
  <si>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</si>
  <si>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</si>
  <si>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</si>
  <si>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</si>
  <si>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</si>
  <si>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</si>
  <si>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</si>
  <si>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</si>
  <si>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</si>
  <si>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</si>
  <si>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</si>
  <si>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</si>
  <si>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</si>
  <si>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</si>
  <si>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</si>
  <si>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</si>
  <si>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</si>
  <si>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</si>
  <si>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</si>
  <si>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</si>
  <si>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</si>
  <si>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</si>
  <si>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</si>
  <si>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</si>
  <si>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</si>
  <si>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</si>
  <si>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</si>
  <si>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</si>
  <si>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</si>
  <si>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</si>
  <si>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</si>
  <si>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</si>
  <si>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</si>
  <si>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</si>
  <si>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</si>
  <si>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</si>
  <si>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</si>
  <si>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</si>
  <si>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</si>
  <si>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</si>
  <si>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</si>
  <si>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</si>
  <si>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</si>
  <si>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</si>
  <si>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</si>
  <si>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</si>
  <si>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</si>
  <si>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</si>
  <si>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</si>
  <si>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</si>
  <si>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</si>
  <si>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</si>
  <si>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</si>
  <si>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</si>
  <si>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</si>
  <si>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</si>
  <si>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</si>
  <si>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</si>
  <si>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</si>
  <si>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</si>
  <si>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</si>
  <si>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</si>
  <si>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</si>
  <si>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</si>
  <si>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</si>
  <si>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</si>
  <si>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</si>
  <si>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</si>
  <si>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</si>
  <si>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</si>
  <si>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</si>
  <si>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</si>
  <si>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</si>
  <si>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</si>
  <si>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</si>
  <si>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</si>
  <si>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</si>
  <si>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</si>
  <si>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</si>
  <si>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</si>
  <si>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</si>
  <si>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</si>
  <si>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</si>
  <si>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</si>
  <si>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</si>
  <si>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</si>
  <si>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</si>
  <si>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</si>
  <si>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</si>
  <si>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</si>
  <si>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</si>
  <si>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</si>
  <si>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</si>
  <si>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</si>
  <si>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</si>
  <si>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</si>
  <si>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</si>
  <si>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</si>
  <si>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</si>
  <si>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</si>
  <si>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</si>
  <si>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</si>
  <si>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</si>
  <si>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</si>
  <si>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</si>
  <si>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</si>
  <si>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</si>
  <si>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</si>
  <si>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</si>
  <si>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</si>
  <si>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</si>
  <si>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</si>
  <si>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</si>
  <si>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</si>
  <si>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</si>
  <si>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</si>
  <si>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</si>
  <si>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</si>
  <si>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</si>
  <si>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</si>
  <si>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</si>
  <si>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</si>
  <si>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</si>
  <si>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</si>
  <si>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</si>
  <si>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</si>
  <si>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</si>
  <si>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</si>
  <si>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</si>
  <si>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</si>
  <si>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</si>
  <si>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</si>
  <si>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</si>
  <si>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</si>
  <si>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</si>
  <si>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</si>
  <si>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</si>
  <si>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</si>
  <si>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</si>
  <si>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</si>
  <si>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</si>
  <si>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</si>
  <si>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</si>
  <si>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</si>
  <si>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</si>
  <si>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</si>
  <si>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</si>
  <si>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</si>
  <si>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</si>
  <si>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</si>
  <si>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</si>
  <si>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</si>
  <si>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</si>
  <si>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</si>
  <si>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</si>
  <si>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</si>
  <si>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</si>
  <si>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</si>
  <si>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</si>
  <si>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</si>
  <si>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</si>
  <si>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</si>
  <si>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</si>
  <si>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</si>
  <si>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</si>
  <si>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</si>
  <si>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</si>
  <si>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</si>
  <si>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</si>
  <si>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</si>
  <si>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</si>
  <si>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</si>
  <si>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</si>
  <si>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</si>
  <si>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</si>
  <si>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</si>
  <si>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</si>
  <si>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</si>
  <si>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</si>
  <si>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</si>
  <si>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</si>
  <si>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</si>
  <si>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</si>
  <si>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</si>
  <si>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</si>
  <si>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</si>
  <si>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</si>
  <si>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</si>
  <si>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</si>
  <si>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</si>
  <si>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</si>
  <si>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</si>
  <si>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</si>
  <si>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</si>
  <si>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</si>
  <si>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</si>
  <si>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</si>
  <si>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</si>
  <si>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</si>
  <si>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</si>
  <si>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</si>
  <si>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</si>
  <si>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</si>
  <si>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</si>
  <si>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</si>
  <si>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</si>
  <si>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</si>
  <si>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</si>
  <si>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</si>
  <si>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</si>
  <si>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</si>
  <si>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</si>
  <si>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</si>
  <si>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</si>
  <si>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</si>
  <si>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</si>
  <si>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</si>
  <si>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</si>
  <si>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</si>
  <si>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</si>
  <si>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</si>
  <si>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</si>
  <si>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</si>
  <si>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</si>
  <si>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</si>
  <si>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</si>
  <si>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</si>
  <si>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</si>
  <si>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</si>
  <si>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</si>
  <si>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</si>
  <si>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</si>
  <si>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</si>
  <si>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</si>
  <si>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</si>
  <si>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</si>
  <si>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</si>
  <si>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</si>
  <si>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</si>
  <si>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</si>
  <si>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</si>
  <si>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</si>
  <si>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</si>
  <si>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</si>
  <si>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</si>
  <si>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</si>
  <si>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</si>
  <si>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</si>
  <si>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</si>
  <si>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</si>
  <si>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</si>
  <si>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</si>
  <si>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</si>
  <si>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</si>
  <si>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</si>
  <si>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</si>
  <si>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</si>
  <si>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</si>
  <si>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</si>
  <si>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</si>
  <si>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</si>
  <si>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</si>
  <si>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</si>
  <si>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</si>
  <si>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</si>
  <si>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</si>
  <si>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</si>
  <si>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</si>
  <si>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</si>
  <si>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</si>
  <si>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</si>
  <si>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</si>
  <si>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</si>
  <si>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</si>
  <si>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</si>
  <si>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</si>
  <si>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</si>
  <si>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</si>
  <si>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</si>
  <si>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</si>
  <si>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</si>
  <si>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</si>
  <si>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</si>
  <si>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</si>
  <si>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</si>
  <si>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</si>
  <si>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</si>
  <si>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</si>
  <si>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</si>
  <si>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</si>
  <si>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</si>
  <si>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</si>
  <si>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</si>
  <si>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</si>
  <si>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</si>
  <si>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</si>
  <si>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</si>
  <si>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</si>
  <si>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</si>
  <si>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</si>
  <si>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</si>
  <si>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</si>
  <si>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</si>
  <si>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</si>
  <si>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</si>
  <si>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</si>
  <si>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</si>
  <si>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</si>
  <si>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</si>
  <si>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</si>
  <si>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</si>
  <si>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</si>
  <si>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</si>
  <si>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</si>
  <si>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</si>
  <si>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</si>
  <si>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</si>
  <si>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</si>
  <si>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</si>
  <si>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</si>
  <si>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</si>
  <si>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</si>
  <si>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</si>
  <si>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</si>
  <si>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</si>
  <si>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</si>
  <si>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</si>
  <si>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</si>
  <si>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</si>
  <si>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</si>
  <si>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</si>
  <si>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</si>
  <si>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</si>
  <si>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</si>
  <si>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</si>
  <si>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</si>
  <si>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</si>
  <si>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</si>
  <si>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</si>
  <si>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</si>
  <si>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</si>
  <si>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</si>
  <si>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</si>
  <si>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</si>
  <si>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</si>
  <si>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</si>
  <si>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</si>
  <si>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</si>
  <si>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</si>
  <si>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</si>
  <si>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</si>
  <si>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</si>
  <si>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</si>
  <si>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</si>
  <si>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</si>
  <si>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</si>
  <si>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</si>
  <si>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</si>
  <si>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</si>
  <si>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</si>
  <si>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</si>
  <si>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</si>
  <si>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</si>
  <si>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</si>
  <si>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</si>
  <si>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</si>
  <si>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</si>
  <si>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</si>
  <si>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</si>
  <si>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</si>
  <si>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</si>
  <si>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</si>
  <si>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</si>
  <si>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</si>
  <si>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</si>
  <si>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</si>
  <si>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</si>
  <si>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</si>
  <si>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</si>
  <si>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</si>
  <si>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</si>
  <si>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</si>
  <si>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</si>
  <si>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</si>
  <si>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</si>
  <si>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</si>
  <si>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</si>
  <si>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</si>
  <si>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</si>
  <si>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</si>
  <si>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</si>
  <si>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</si>
  <si>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</si>
  <si>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</si>
  <si>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</si>
  <si>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</si>
  <si>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</si>
  <si>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</si>
  <si>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</si>
  <si>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</si>
  <si>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</si>
  <si>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</si>
  <si>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</si>
  <si>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</si>
  <si>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</si>
  <si>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</si>
  <si>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</si>
  <si>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</si>
  <si>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</si>
  <si>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</si>
  <si>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</si>
  <si>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</si>
  <si>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</si>
  <si>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</si>
  <si>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</si>
  <si>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</si>
  <si>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</si>
  <si>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</si>
  <si>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</si>
  <si>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</si>
  <si>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</si>
  <si>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</si>
  <si>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</si>
  <si>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</si>
  <si>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</si>
  <si>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</si>
  <si>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</si>
  <si>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</si>
  <si>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</si>
  <si>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</si>
  <si>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</si>
  <si>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</si>
  <si>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</si>
  <si>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</si>
  <si>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</si>
  <si>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</si>
  <si>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</si>
  <si>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</si>
  <si>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</si>
  <si>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</si>
  <si>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</si>
  <si>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</si>
  <si>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</si>
  <si>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</si>
  <si>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</si>
  <si>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</si>
  <si>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</si>
  <si>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</si>
  <si>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</si>
  <si>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</si>
  <si>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</si>
  <si>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</si>
  <si>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</si>
  <si>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</si>
  <si>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</si>
  <si>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</si>
  <si>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</si>
  <si>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</si>
  <si>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</si>
  <si>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</si>
  <si>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</si>
  <si>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</si>
  <si>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</si>
  <si>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</si>
  <si>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</si>
  <si>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</si>
  <si>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</si>
  <si>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</si>
  <si>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</si>
  <si>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</si>
  <si>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</si>
  <si>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</si>
  <si>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</si>
  <si>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</si>
  <si>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</si>
  <si>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</si>
  <si>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</si>
  <si>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</si>
  <si>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</si>
  <si>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</si>
  <si>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</si>
  <si>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</si>
  <si>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</si>
  <si>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</si>
  <si>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</si>
  <si>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</si>
  <si>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</si>
  <si>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</si>
  <si>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</si>
  <si>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</si>
  <si>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</si>
  <si>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</si>
  <si>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</si>
  <si>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</si>
  <si>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</si>
  <si>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</si>
  <si>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</si>
  <si>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</si>
  <si>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</si>
  <si>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</si>
  <si>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</si>
  <si>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</si>
  <si>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</si>
  <si>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</si>
  <si>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</si>
  <si>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</si>
  <si>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</si>
  <si>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</si>
  <si>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</si>
  <si>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</si>
  <si>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</si>
  <si>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</si>
  <si>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</si>
  <si>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</si>
  <si>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</si>
  <si>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</si>
  <si>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</si>
  <si>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</si>
  <si>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</si>
  <si>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</si>
  <si>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</si>
  <si>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</si>
  <si>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</si>
  <si>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</si>
  <si>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</si>
  <si>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</si>
  <si>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</si>
  <si>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</si>
  <si>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</si>
  <si>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</si>
  <si>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</si>
  <si>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</si>
  <si>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</si>
  <si>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</si>
  <si>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</si>
  <si>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</si>
  <si>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</si>
  <si>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</si>
  <si>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</si>
  <si>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</si>
  <si>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</si>
  <si>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</si>
  <si>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</si>
  <si>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</si>
  <si>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</si>
  <si>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</si>
  <si>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</si>
  <si>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</si>
  <si>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</si>
  <si>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</si>
  <si>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</si>
  <si>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</si>
  <si>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</si>
  <si>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</si>
  <si>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</si>
  <si>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</si>
  <si>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</si>
  <si>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</si>
  <si>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</si>
  <si>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</si>
  <si>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</si>
  <si>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</si>
  <si>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</si>
  <si>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</si>
  <si>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</si>
  <si>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</si>
  <si>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</si>
  <si>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</si>
  <si>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</si>
  <si>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</si>
  <si>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</si>
  <si>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</si>
  <si>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</si>
  <si>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</si>
  <si>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</si>
  <si>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</si>
  <si>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</si>
  <si>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</si>
  <si>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</si>
  <si>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</si>
  <si>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</si>
  <si>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</si>
  <si>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</si>
  <si>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</si>
  <si>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</si>
  <si>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</si>
  <si>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</si>
  <si>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</si>
  <si>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</si>
  <si>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</si>
  <si>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</si>
  <si>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</si>
  <si>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</si>
  <si>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</si>
  <si>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</si>
  <si>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</si>
  <si>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</si>
  <si>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</si>
  <si>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</si>
  <si>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</si>
  <si>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</si>
  <si>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</si>
  <si>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</si>
  <si>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</si>
  <si>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</si>
  <si>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</si>
  <si>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</si>
  <si>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</si>
  <si>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</si>
  <si>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</si>
  <si>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</si>
  <si>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</si>
  <si>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</si>
  <si>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</si>
  <si>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</si>
  <si>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</si>
  <si>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</si>
  <si>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</si>
  <si>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</si>
  <si>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</si>
  <si>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</si>
  <si>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</si>
  <si>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</si>
  <si>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</si>
  <si>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</si>
  <si>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</si>
  <si>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</si>
  <si>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</si>
  <si>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</si>
  <si>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</si>
  <si>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</si>
  <si>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</si>
  <si>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</si>
  <si>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</si>
  <si>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</si>
  <si>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</si>
  <si>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</si>
  <si>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</si>
  <si>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</si>
  <si>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</si>
  <si>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</si>
  <si>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</si>
  <si>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</si>
  <si>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</si>
  <si>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</si>
  <si>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</si>
  <si>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</si>
  <si>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</si>
  <si>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</si>
  <si>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</si>
  <si>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</si>
  <si>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</si>
  <si>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</si>
  <si>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</si>
  <si>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</si>
  <si>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</si>
  <si>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</si>
  <si>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</si>
  <si>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</si>
  <si>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</si>
  <si>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</si>
  <si>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</si>
  <si>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</si>
  <si>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</si>
  <si>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</si>
  <si>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</si>
  <si>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</si>
  <si>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</si>
  <si>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</si>
  <si>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</si>
  <si>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</si>
  <si>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</si>
  <si>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</si>
  <si>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</si>
  <si>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</si>
  <si>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</si>
  <si>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</si>
  <si>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</si>
  <si>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</si>
  <si>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</si>
  <si>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</si>
  <si>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</si>
  <si>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</si>
  <si>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</si>
  <si>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</si>
  <si>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</si>
  <si>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</si>
  <si>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</si>
  <si>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</si>
  <si>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</si>
  <si>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</si>
  <si>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</si>
  <si>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</si>
  <si>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</si>
  <si>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</si>
  <si>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</si>
  <si>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</si>
  <si>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</si>
  <si>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</si>
  <si>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</si>
  <si>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</si>
  <si>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</si>
  <si>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</si>
  <si>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</si>
  <si>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</si>
  <si>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</si>
  <si>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</si>
  <si>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</si>
  <si>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</si>
  <si>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</si>
  <si>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</si>
  <si>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</si>
  <si>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</si>
  <si>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</si>
  <si>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</si>
  <si>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</si>
  <si>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</si>
  <si>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</si>
  <si>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</si>
  <si>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</si>
  <si>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</si>
  <si>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</si>
  <si>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</si>
  <si>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</si>
  <si>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</si>
  <si>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</si>
  <si>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</si>
  <si>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</si>
  <si>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</si>
  <si>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</si>
  <si>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</si>
  <si>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</si>
  <si>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</si>
  <si>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</si>
  <si>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</si>
  <si>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</si>
  <si>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</si>
  <si>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</si>
  <si>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</si>
  <si>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</si>
  <si>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</si>
  <si>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</si>
  <si>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</si>
  <si>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</si>
  <si>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</si>
  <si>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</si>
  <si>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</si>
  <si>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</si>
  <si>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</si>
  <si>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</si>
  <si>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</si>
  <si>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</si>
  <si>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</si>
  <si>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</si>
  <si>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</si>
  <si>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</si>
  <si>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</si>
  <si>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</si>
  <si>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</si>
  <si>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</si>
  <si>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</si>
  <si>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</si>
  <si>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</si>
  <si>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</si>
  <si>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</si>
  <si>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</si>
  <si>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</si>
  <si>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</si>
  <si>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</si>
  <si>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</si>
  <si>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</si>
  <si>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</si>
  <si>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</si>
  <si>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</si>
  <si>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</si>
  <si>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</si>
  <si>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</si>
  <si>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</si>
  <si>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</si>
  <si>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</si>
  <si>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</si>
  <si>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</si>
  <si>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</si>
  <si>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</si>
  <si>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</si>
  <si>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</si>
  <si>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</si>
  <si>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</si>
  <si>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</si>
  <si>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</si>
  <si>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</si>
  <si>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</si>
  <si>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</si>
  <si>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</si>
  <si>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</si>
  <si>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</si>
  <si>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</si>
  <si>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</si>
  <si>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</si>
  <si>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</si>
  <si>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</si>
  <si>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</si>
  <si>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</si>
  <si>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</si>
  <si>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</si>
  <si>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</si>
  <si>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</si>
  <si>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</si>
  <si>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</si>
  <si>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</si>
  <si>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</si>
  <si>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</si>
  <si>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</si>
  <si>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</si>
  <si>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</si>
  <si>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</si>
  <si>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</si>
  <si>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</si>
  <si>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</si>
  <si>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</si>
  <si>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</si>
  <si>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</si>
  <si>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</si>
  <si>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</si>
  <si>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</si>
  <si>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</si>
  <si>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</si>
  <si>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</si>
  <si>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</si>
  <si>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</si>
  <si>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</si>
  <si>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</si>
  <si>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</si>
  <si>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</si>
  <si>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</si>
  <si>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</si>
  <si>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</si>
  <si>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</si>
  <si>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</si>
  <si>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</si>
  <si>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</si>
  <si>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</si>
  <si>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</si>
  <si>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</si>
  <si>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</si>
  <si>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</si>
  <si>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</si>
  <si>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</si>
  <si>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</si>
  <si>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</si>
  <si>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</si>
  <si>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</si>
  <si>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</si>
  <si>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</si>
  <si>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</si>
  <si>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</si>
  <si>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</si>
  <si>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</si>
  <si>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</si>
  <si>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</si>
  <si>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</si>
  <si>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</si>
  <si>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</si>
  <si>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</si>
  <si>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</si>
  <si>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</si>
  <si>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</si>
  <si>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</si>
  <si>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</si>
  <si>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</si>
  <si>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</si>
  <si>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</si>
  <si>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</si>
  <si>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</si>
  <si>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</si>
  <si>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</si>
  <si>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</si>
  <si>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</si>
  <si>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</si>
  <si>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</si>
  <si>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</si>
  <si>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</si>
  <si>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</si>
  <si>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</si>
  <si>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</si>
  <si>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</si>
  <si>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</si>
  <si>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</si>
  <si>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</si>
  <si>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</si>
  <si>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</si>
  <si>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</si>
  <si>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</si>
  <si>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</si>
  <si>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</si>
  <si>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</si>
  <si>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</si>
  <si>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</si>
  <si>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</si>
  <si>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</si>
  <si>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</si>
  <si>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</si>
  <si>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</si>
  <si>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</si>
  <si>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</si>
  <si>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</si>
  <si>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</si>
  <si>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</si>
  <si>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</si>
  <si>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</si>
  <si>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</si>
  <si>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</si>
  <si>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</si>
  <si>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</si>
  <si>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</si>
  <si>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</si>
  <si>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</si>
  <si>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</si>
  <si>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</si>
  <si>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</si>
  <si>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</si>
  <si>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</si>
  <si>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</si>
  <si>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</si>
  <si>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</si>
  <si>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</si>
  <si>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</si>
  <si>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</si>
  <si>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</si>
  <si>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</si>
  <si>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</si>
  <si>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</si>
  <si>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</si>
  <si>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</si>
  <si>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</si>
  <si>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</si>
  <si>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</si>
  <si>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</si>
  <si>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</si>
  <si>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</si>
  <si>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</si>
  <si>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</si>
  <si>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</si>
  <si>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</si>
  <si>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</si>
  <si>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</si>
  <si>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</si>
  <si>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</si>
  <si>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</si>
  <si>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</si>
  <si>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</si>
  <si>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</si>
  <si>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</si>
  <si>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</si>
  <si>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</si>
  <si>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</si>
  <si>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</si>
  <si>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</si>
  <si>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</si>
  <si>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</si>
  <si>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</si>
  <si>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</si>
  <si>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</si>
  <si>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</si>
  <si>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</si>
  <si>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</si>
  <si>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</si>
  <si>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</si>
  <si>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</si>
  <si>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</si>
  <si>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</si>
  <si>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</si>
  <si>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</si>
  <si>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</si>
  <si>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</si>
  <si>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</si>
  <si>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</si>
  <si>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</si>
  <si>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</si>
  <si>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</si>
  <si>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</si>
  <si>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</si>
  <si>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</si>
  <si>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</si>
  <si>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</si>
  <si>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</si>
  <si>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</si>
  <si>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</si>
  <si>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</si>
  <si>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</si>
  <si>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</si>
  <si>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</si>
  <si>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</si>
  <si>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</si>
  <si>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</si>
  <si>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</si>
  <si>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</si>
  <si>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</si>
  <si>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</si>
  <si>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</si>
  <si>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</si>
  <si>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</si>
  <si>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</si>
  <si>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</si>
  <si>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</si>
  <si>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</si>
  <si>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</si>
  <si>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</si>
  <si>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</si>
  <si>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</si>
  <si>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</si>
  <si>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</si>
  <si>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</si>
  <si>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</si>
  <si>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</si>
  <si>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</si>
  <si>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</si>
  <si>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</si>
  <si>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</si>
  <si>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</si>
  <si>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</si>
  <si>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</si>
  <si>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</si>
  <si>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</si>
  <si>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</si>
  <si>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</si>
  <si>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</si>
  <si>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</si>
  <si>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</si>
  <si>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</si>
  <si>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</si>
  <si>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</si>
  <si>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</si>
  <si>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</si>
  <si>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</si>
  <si>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</si>
  <si>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</si>
  <si>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</si>
  <si>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</si>
  <si>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</si>
  <si>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</si>
  <si>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</si>
  <si>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</si>
  <si>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</si>
  <si>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</si>
  <si>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</si>
  <si>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</si>
  <si>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</si>
  <si>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</si>
  <si>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</si>
  <si>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</si>
  <si>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</si>
  <si>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</si>
  <si>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</si>
  <si>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</si>
  <si>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</si>
  <si>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</si>
  <si>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</si>
  <si>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</si>
  <si>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</si>
  <si>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</si>
  <si>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</si>
  <si>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</si>
  <si>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</si>
  <si>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</si>
  <si>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</si>
  <si>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</si>
  <si>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</si>
  <si>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</si>
  <si>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</si>
  <si>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</si>
  <si>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</si>
  <si>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</si>
  <si>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</si>
  <si>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</si>
  <si>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</si>
  <si>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</si>
  <si>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</si>
  <si>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</si>
  <si>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</si>
  <si>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</si>
  <si>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</si>
  <si>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</si>
  <si>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</si>
  <si>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</si>
  <si>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</si>
  <si>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</si>
  <si>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</si>
  <si>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</si>
  <si>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</si>
  <si>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</si>
  <si>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</si>
  <si>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</si>
  <si>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</si>
  <si>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</si>
  <si>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</si>
  <si>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</si>
  <si>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</si>
  <si>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</si>
  <si>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</si>
  <si>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</si>
  <si>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</si>
  <si>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</si>
  <si>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</si>
  <si>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</si>
  <si>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</si>
  <si>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</si>
  <si>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</si>
  <si>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</si>
  <si>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</si>
  <si>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</si>
  <si>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</si>
  <si>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</si>
  <si>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</si>
  <si>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</si>
  <si>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</si>
  <si>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</si>
  <si>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</si>
  <si>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</si>
  <si>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</si>
  <si>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</si>
  <si>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</si>
  <si>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</si>
  <si>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</si>
  <si>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</si>
  <si>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</si>
  <si>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</si>
  <si>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</si>
  <si>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</si>
  <si>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</si>
  <si>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</si>
  <si>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</si>
  <si>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</si>
  <si>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</si>
  <si>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</si>
  <si>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</si>
  <si>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</si>
  <si>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</si>
  <si>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</si>
  <si>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</si>
  <si>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</si>
  <si>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</si>
  <si>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</si>
  <si>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</si>
  <si>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</si>
  <si>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</si>
  <si>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</si>
  <si>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</si>
  <si>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</si>
  <si>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</si>
  <si>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</si>
  <si>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</si>
  <si>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</si>
  <si>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</si>
  <si>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</si>
  <si>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</si>
  <si>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</si>
  <si>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</si>
  <si>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</si>
  <si>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</si>
  <si>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</si>
  <si>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</si>
  <si>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</si>
  <si>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</si>
  <si>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</si>
  <si>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</si>
  <si>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</si>
  <si>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</si>
  <si>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</si>
  <si>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</si>
  <si>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</si>
  <si>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</si>
  <si>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</si>
  <si>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</si>
  <si>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</si>
  <si>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</si>
  <si>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</si>
  <si>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</si>
  <si>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</si>
  <si>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</si>
  <si>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</si>
  <si>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</si>
  <si>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</si>
  <si>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</si>
  <si>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</si>
  <si>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</si>
  <si>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</si>
  <si>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</si>
  <si>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</si>
  <si>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</si>
  <si>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</si>
  <si>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</si>
  <si>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</si>
  <si>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</si>
  <si>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</si>
  <si>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</si>
  <si>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</si>
  <si>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</si>
  <si>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</si>
  <si>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</si>
  <si>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</si>
  <si>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</si>
  <si>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</si>
  <si>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</si>
  <si>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</si>
  <si>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</si>
  <si>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</si>
  <si>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</si>
  <si>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</si>
  <si>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</si>
  <si>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</si>
  <si>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</si>
  <si>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</si>
  <si>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</si>
  <si>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</si>
  <si>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</si>
  <si>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</si>
  <si>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</si>
  <si>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</si>
  <si>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</si>
  <si>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</si>
  <si>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</si>
  <si>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</si>
  <si>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</si>
  <si>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</si>
  <si>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</si>
  <si>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</si>
  <si>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</si>
  <si>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</si>
  <si>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</si>
  <si>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</si>
  <si>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</si>
  <si>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</si>
  <si>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</si>
  <si>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</si>
  <si>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</si>
  <si>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</si>
  <si>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</si>
  <si>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</si>
  <si>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</si>
  <si>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</si>
  <si>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</si>
  <si>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</si>
  <si>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</si>
  <si>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</si>
  <si>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</si>
  <si>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</si>
  <si>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</si>
  <si>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</si>
  <si>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</si>
  <si>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</si>
  <si>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</si>
  <si>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</si>
  <si>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</si>
  <si>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</si>
  <si>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</si>
  <si>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</si>
  <si>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</si>
  <si>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</si>
  <si>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</si>
  <si>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</si>
  <si>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</si>
  <si>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</si>
  <si>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</si>
  <si>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</si>
  <si>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</si>
  <si>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</si>
  <si>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</si>
  <si>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</si>
  <si>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</si>
  <si>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</si>
  <si>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</si>
  <si>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</si>
  <si>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</si>
  <si>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</si>
  <si>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</si>
  <si>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</si>
  <si>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</si>
  <si>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</si>
  <si>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</si>
  <si>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</si>
  <si>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</si>
  <si>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</si>
  <si>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</si>
  <si>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</si>
  <si>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</si>
  <si>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</si>
  <si>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</si>
  <si>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</si>
  <si>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</si>
  <si>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</si>
  <si>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</si>
  <si>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</si>
  <si>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</si>
  <si>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</si>
  <si>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</si>
  <si>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</si>
  <si>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</si>
  <si>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</si>
  <si>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</si>
  <si>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</si>
  <si>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</si>
  <si>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</si>
  <si>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</si>
  <si>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</si>
  <si>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</si>
  <si>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</si>
  <si>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</si>
  <si>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</si>
  <si>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</si>
  <si>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</si>
  <si>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</si>
  <si>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</si>
  <si>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</si>
  <si>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</si>
  <si>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</si>
  <si>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</si>
  <si>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</si>
  <si>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</si>
  <si>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</si>
  <si>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</si>
  <si>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</si>
  <si>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</si>
  <si>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</si>
  <si>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</si>
  <si>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</si>
  <si>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</si>
  <si>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</si>
  <si>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</si>
  <si>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</si>
  <si>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</si>
  <si>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</si>
  <si>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</si>
  <si>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</si>
  <si>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</si>
  <si>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</si>
  <si>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</si>
  <si>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</si>
  <si>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</si>
  <si>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</si>
  <si>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</si>
  <si>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</si>
  <si>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</si>
  <si>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</si>
  <si>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</si>
  <si>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</si>
  <si>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</si>
  <si>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</si>
  <si>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</si>
  <si>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</si>
  <si>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</si>
  <si>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</si>
  <si>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</si>
  <si>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</si>
  <si>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</si>
  <si>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</si>
  <si>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</si>
  <si>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</si>
  <si>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</si>
  <si>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</si>
  <si>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</si>
  <si>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</si>
  <si>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</si>
  <si>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</si>
  <si>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</si>
  <si>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</si>
  <si>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</si>
  <si>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</si>
  <si>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</si>
  <si>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</si>
  <si>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</si>
  <si>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</si>
  <si>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</si>
  <si>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</si>
  <si>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</si>
  <si>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</si>
  <si>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</si>
  <si>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</si>
  <si>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</si>
  <si>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</si>
  <si>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</si>
  <si>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</si>
  <si>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</si>
  <si>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</si>
  <si>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</si>
  <si>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</si>
  <si>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</si>
  <si>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</si>
  <si>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</si>
  <si>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</si>
  <si>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</si>
  <si>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</si>
  <si>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</si>
  <si>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</si>
  <si>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</si>
  <si>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</si>
  <si>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</si>
  <si>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</si>
  <si>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</si>
  <si>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</si>
  <si>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</si>
  <si>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</si>
  <si>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</si>
  <si>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</si>
  <si>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</si>
  <si>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</si>
  <si>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</si>
  <si>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</si>
  <si>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</si>
  <si>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</si>
  <si>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</si>
  <si>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</si>
  <si>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</si>
  <si>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</si>
  <si>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</si>
  <si>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</si>
  <si>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</si>
  <si>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</si>
  <si>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</si>
  <si>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</si>
  <si>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</si>
  <si>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</si>
  <si>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</si>
  <si>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</si>
  <si>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</si>
  <si>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</si>
  <si>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</si>
  <si>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</si>
  <si>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</si>
  <si>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</si>
  <si>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</si>
  <si>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</si>
  <si>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</si>
  <si>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</si>
  <si>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</si>
  <si>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</si>
  <si>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</si>
  <si>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</si>
  <si>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</si>
  <si>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</si>
  <si>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</si>
  <si>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</si>
  <si>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</si>
  <si>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</si>
  <si>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</si>
  <si>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</si>
  <si>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</si>
  <si>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</si>
  <si>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</si>
  <si>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</si>
  <si>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</si>
  <si>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</si>
  <si>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</si>
  <si>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</si>
  <si>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</si>
  <si>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</si>
  <si>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</si>
  <si>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</si>
  <si>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</si>
  <si>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</si>
  <si>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</si>
  <si>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</si>
  <si>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</si>
  <si>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</si>
  <si>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</si>
  <si>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</si>
  <si>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</si>
  <si>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</si>
  <si>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</si>
  <si>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</si>
  <si>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</si>
  <si>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</si>
  <si>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</si>
  <si>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</si>
  <si>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</si>
  <si>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</si>
  <si>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</si>
  <si>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</si>
  <si>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</si>
  <si>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</si>
  <si>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</si>
  <si>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</si>
  <si>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</si>
  <si>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</si>
  <si>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</si>
  <si>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</si>
  <si>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</si>
  <si>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</si>
  <si>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</si>
  <si>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</si>
  <si>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</si>
  <si>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</si>
  <si>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</si>
  <si>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</si>
  <si>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</si>
  <si>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</si>
  <si>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</si>
  <si>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</si>
  <si>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</si>
  <si>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</si>
  <si>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</si>
  <si>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</si>
  <si>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</si>
  <si>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</si>
  <si>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</si>
  <si>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</si>
  <si>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</si>
  <si>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</si>
  <si>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</si>
  <si>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</si>
  <si>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</si>
  <si>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</si>
  <si>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</si>
  <si>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</si>
  <si>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</si>
  <si>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</si>
  <si>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</si>
  <si>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</si>
  <si>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</si>
  <si>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</si>
  <si>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</si>
  <si>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</si>
  <si>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</si>
  <si>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</si>
  <si>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</si>
  <si>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</si>
  <si>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</si>
  <si>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</si>
  <si>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</si>
  <si>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</si>
  <si>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</si>
  <si>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</si>
  <si>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</si>
  <si>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</si>
  <si>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</si>
  <si>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</si>
  <si>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</si>
  <si>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</si>
  <si>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</si>
  <si>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</si>
  <si>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</si>
  <si>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</si>
  <si>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</si>
  <si>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</si>
  <si>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</si>
  <si>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</si>
  <si>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</si>
  <si>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</si>
  <si>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</si>
  <si>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</si>
  <si>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</si>
  <si>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</si>
  <si>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</si>
  <si>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</si>
  <si>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</si>
  <si>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</si>
  <si>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</si>
  <si>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</si>
  <si>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</si>
  <si>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</si>
  <si>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</si>
  <si>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</si>
  <si>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</si>
  <si>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</si>
  <si>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</si>
  <si>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</si>
  <si>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</si>
  <si>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</si>
  <si>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</si>
  <si>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</si>
  <si>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</si>
  <si>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</si>
  <si>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</si>
  <si>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</si>
  <si>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</si>
  <si>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</si>
  <si>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</si>
  <si>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</si>
  <si>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</si>
  <si>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</si>
  <si>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</si>
  <si>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</si>
  <si>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</si>
  <si>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</si>
  <si>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</si>
  <si>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</si>
  <si>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</si>
  <si>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</si>
  <si>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</si>
  <si>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</si>
  <si>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</si>
  <si>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</si>
  <si>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</si>
  <si>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</si>
  <si>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</si>
  <si>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</si>
  <si>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</si>
  <si>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</si>
  <si>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</si>
  <si>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</si>
  <si>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</si>
  <si>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</si>
  <si>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</si>
  <si>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</si>
  <si>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</si>
  <si>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</si>
  <si>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</si>
  <si>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</si>
  <si>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</si>
  <si>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</si>
  <si>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</si>
  <si>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</si>
  <si>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</si>
  <si>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</si>
  <si>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</si>
  <si>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</si>
  <si>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</si>
  <si>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</si>
  <si>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</si>
  <si>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</si>
  <si>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</si>
  <si>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</si>
  <si>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</si>
  <si>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</si>
  <si>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</si>
  <si>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</si>
  <si>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</si>
  <si>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</si>
  <si>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</si>
  <si>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</si>
  <si>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</si>
  <si>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</si>
  <si>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</si>
  <si>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</si>
  <si>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</si>
  <si>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</si>
  <si>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</si>
  <si>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</si>
  <si>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</si>
  <si>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</si>
  <si>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</si>
  <si>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</si>
  <si>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</si>
  <si>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</si>
  <si>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</si>
  <si>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</si>
  <si>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</si>
  <si>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</si>
  <si>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</si>
  <si>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</si>
  <si>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</si>
  <si>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</si>
  <si>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</si>
  <si>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</si>
  <si>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</si>
  <si>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</si>
  <si>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</si>
  <si>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</si>
  <si>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</si>
  <si>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</si>
  <si>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</si>
  <si>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</si>
  <si>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</si>
  <si>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</si>
  <si>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</si>
  <si>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</si>
  <si>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</si>
  <si>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</si>
  <si>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</si>
  <si>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</si>
  <si>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</si>
  <si>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</si>
  <si>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</si>
  <si>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</si>
  <si>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</si>
  <si>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</si>
  <si>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</si>
  <si>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</si>
  <si>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</si>
  <si>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</si>
  <si>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</si>
  <si>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</si>
  <si>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</si>
  <si>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</si>
  <si>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</si>
  <si>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</si>
  <si>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</si>
  <si>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</si>
  <si>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</si>
  <si>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</si>
  <si>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</si>
  <si>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</si>
  <si>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</si>
  <si>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</si>
  <si>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</si>
  <si>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</si>
  <si>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</si>
  <si>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</si>
  <si>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</si>
  <si>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</si>
  <si>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</si>
  <si>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</si>
  <si>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</si>
  <si>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</si>
  <si>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</si>
  <si>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</si>
  <si>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</si>
  <si>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</si>
  <si>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</si>
  <si>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</si>
  <si>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</si>
  <si>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</si>
  <si>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</si>
  <si>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</si>
  <si>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</si>
  <si>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</si>
  <si>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</si>
  <si>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</si>
  <si>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</si>
  <si>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</si>
  <si>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</si>
  <si>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</si>
  <si>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</si>
  <si>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</si>
  <si>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</si>
  <si>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</si>
  <si>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</si>
  <si>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</si>
  <si>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</si>
  <si>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</si>
  <si>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</si>
  <si>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</si>
  <si>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</si>
  <si>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</si>
  <si>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</si>
  <si>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</si>
  <si>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</si>
  <si>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</si>
  <si>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</si>
  <si>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</si>
  <si>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</si>
  <si>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</si>
  <si>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</si>
  <si>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</si>
  <si>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</si>
  <si>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</si>
  <si>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</si>
  <si>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</si>
  <si>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</si>
  <si>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</si>
  <si>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</si>
  <si>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</si>
  <si>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</si>
  <si>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</si>
  <si>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</si>
  <si>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</si>
  <si>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</si>
  <si>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</si>
  <si>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</si>
  <si>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</si>
  <si>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</si>
  <si>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</si>
  <si>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</si>
  <si>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</si>
  <si>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</si>
  <si>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</si>
  <si>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</si>
  <si>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</si>
  <si>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</si>
  <si>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</si>
  <si>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</si>
  <si>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</si>
  <si>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</si>
  <si>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</si>
  <si>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</si>
  <si>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</si>
  <si>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</si>
  <si>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</si>
  <si>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</si>
  <si>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</si>
  <si>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</si>
  <si>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</si>
  <si>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</si>
  <si>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</si>
  <si>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</si>
  <si>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</si>
  <si>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</si>
  <si>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</si>
  <si>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</si>
  <si>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</si>
  <si>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</si>
  <si>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</si>
  <si>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</si>
  <si>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</si>
  <si>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</si>
  <si>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</si>
  <si>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</si>
  <si>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</si>
  <si>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</si>
  <si>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</si>
  <si>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</si>
  <si>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</si>
  <si>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</si>
  <si>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</si>
  <si>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</si>
  <si>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</si>
  <si>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</si>
  <si>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</si>
  <si>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</si>
  <si>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</si>
  <si>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</si>
  <si>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</si>
  <si>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</si>
  <si>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</si>
  <si>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</si>
  <si>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</si>
  <si>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</si>
  <si>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</si>
  <si>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</si>
  <si>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</si>
  <si>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</si>
  <si>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</si>
  <si>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</si>
  <si>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</si>
  <si>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</si>
  <si>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</si>
  <si>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</si>
  <si>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</si>
  <si>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</si>
  <si>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</si>
  <si>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</si>
  <si>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</si>
  <si>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</si>
  <si>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</si>
  <si>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</si>
  <si>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</si>
  <si>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</si>
  <si>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</si>
  <si>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</si>
  <si>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</si>
  <si>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</si>
  <si>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</si>
  <si>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</si>
  <si>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</si>
  <si>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</si>
  <si>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</si>
  <si>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</si>
  <si>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</si>
  <si>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</si>
  <si>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</si>
  <si>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</si>
  <si>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</si>
  <si>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</si>
  <si>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</si>
  <si>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</si>
  <si>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</si>
  <si>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</si>
  <si>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</si>
  <si>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</si>
  <si>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</si>
  <si>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</si>
  <si>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</si>
  <si>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</si>
  <si>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</si>
  <si>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</si>
  <si>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</si>
  <si>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</si>
  <si>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</si>
  <si>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</si>
  <si>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</si>
  <si>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</si>
  <si>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</si>
  <si>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</si>
  <si>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</si>
  <si>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</si>
  <si>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</si>
  <si>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</si>
  <si>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</si>
  <si>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</si>
  <si>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</si>
  <si>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</si>
  <si>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</si>
  <si>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</si>
  <si>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</si>
  <si>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</si>
  <si>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</si>
  <si>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</si>
  <si>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</si>
  <si>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</si>
  <si>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</si>
  <si>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</si>
  <si>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</si>
  <si>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</si>
  <si>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</si>
  <si>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</si>
  <si>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</si>
  <si>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</si>
  <si>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</si>
  <si>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</si>
  <si>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</si>
  <si>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</si>
  <si>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</si>
  <si>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</si>
  <si>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</si>
  <si>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</si>
  <si>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</si>
  <si>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</si>
  <si>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</si>
  <si>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</si>
  <si>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</si>
  <si>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</si>
  <si>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</si>
  <si>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</si>
  <si>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</si>
  <si>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</si>
  <si>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</si>
  <si>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</si>
  <si>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</si>
  <si>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</si>
  <si>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</si>
  <si>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</si>
  <si>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</si>
  <si>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</si>
  <si>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</si>
  <si>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</si>
  <si>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</si>
  <si>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</si>
  <si>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</si>
  <si>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</si>
  <si>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</si>
  <si>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</si>
  <si>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</si>
  <si>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</si>
  <si>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</si>
  <si>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</si>
  <si>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</si>
  <si>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</si>
  <si>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</si>
  <si>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</si>
  <si>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</si>
  <si>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</si>
  <si>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</si>
  <si>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</si>
  <si>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</si>
  <si>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</si>
  <si>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</si>
  <si>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</si>
  <si>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</si>
  <si>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</si>
  <si>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</si>
  <si>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</si>
  <si>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</si>
  <si>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</si>
  <si>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</si>
  <si>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</si>
  <si>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</si>
  <si>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</si>
  <si>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</si>
  <si>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</si>
  <si>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</si>
  <si>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</si>
  <si>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</si>
  <si>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</si>
  <si>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</si>
  <si>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</si>
  <si>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</si>
  <si>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</si>
  <si>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</si>
  <si>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</si>
  <si>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</si>
  <si>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</si>
  <si>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</si>
  <si>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</si>
  <si>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</si>
  <si>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</si>
  <si>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</si>
  <si>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</si>
  <si>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</si>
  <si>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</si>
  <si>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</si>
  <si>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</si>
  <si>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</si>
  <si>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</si>
  <si>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</si>
  <si>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</si>
  <si>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</si>
  <si>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</si>
  <si>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</si>
  <si>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</si>
  <si>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</si>
  <si>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</si>
  <si>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</si>
  <si>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</si>
  <si>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</si>
  <si>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</si>
  <si>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</si>
  <si>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</si>
  <si>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</si>
  <si>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</si>
  <si>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</si>
  <si>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</si>
  <si>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</si>
  <si>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</si>
  <si>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</si>
  <si>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</si>
  <si>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</si>
  <si>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</si>
  <si>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</si>
  <si>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</si>
  <si>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</si>
  <si>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</si>
  <si>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</si>
  <si>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</si>
  <si>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</si>
  <si>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</si>
  <si>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</si>
  <si>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</si>
  <si>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</si>
  <si>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</si>
  <si>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</si>
  <si>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</si>
  <si>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</si>
  <si>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</si>
  <si>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</si>
  <si>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</si>
  <si>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</si>
  <si>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</si>
  <si>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</si>
  <si>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</si>
  <si>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</si>
  <si>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</si>
  <si>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</si>
  <si>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</si>
  <si>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</si>
  <si>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</si>
  <si>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</si>
  <si>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</si>
  <si>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</si>
  <si>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</si>
  <si>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</si>
  <si>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</si>
  <si>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</si>
  <si>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</si>
  <si>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</si>
  <si>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</si>
  <si>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</si>
  <si>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</si>
  <si>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</si>
  <si>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</si>
  <si>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</si>
  <si>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</si>
  <si>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</si>
  <si>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</si>
  <si>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</si>
  <si>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</si>
  <si>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</si>
  <si>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</si>
  <si>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</si>
  <si>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</si>
  <si>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</si>
  <si>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</si>
  <si>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</si>
  <si>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</si>
  <si>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</si>
  <si>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</si>
  <si>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</si>
  <si>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</si>
  <si>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</si>
  <si>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</si>
  <si>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</si>
  <si>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</si>
  <si>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</si>
  <si>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</si>
  <si>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</si>
  <si>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</si>
  <si>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</si>
  <si>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</si>
  <si>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</si>
  <si>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</si>
  <si>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</si>
  <si>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</si>
  <si>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</si>
  <si>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</si>
  <si>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</si>
  <si>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</si>
  <si>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</si>
  <si>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</si>
  <si>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</si>
  <si>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</si>
  <si>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</si>
  <si>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</si>
  <si>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</si>
  <si>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</si>
  <si>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</si>
  <si>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</si>
  <si>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</si>
  <si>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</si>
  <si>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</si>
  <si>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</si>
  <si>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</si>
  <si>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</si>
  <si>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</si>
  <si>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</si>
  <si>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</si>
  <si>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</si>
  <si>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</si>
  <si>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</si>
  <si>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</si>
  <si>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</si>
  <si>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</si>
  <si>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</si>
  <si>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</si>
  <si>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</si>
  <si>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</si>
  <si>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</si>
  <si>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</si>
  <si>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</si>
  <si>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</si>
  <si>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</si>
  <si>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</si>
  <si>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</si>
  <si>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</si>
  <si>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</si>
  <si>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</si>
  <si>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</si>
  <si>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</si>
  <si>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</si>
  <si>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</si>
  <si>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</si>
  <si>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</si>
  <si>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</si>
  <si>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</si>
  <si>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</si>
  <si>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</si>
  <si>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</si>
  <si>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</si>
  <si>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</si>
  <si>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</si>
  <si>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</si>
  <si>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</si>
  <si>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</si>
  <si>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</si>
  <si>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</si>
  <si>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</si>
  <si>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</si>
  <si>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</si>
  <si>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</si>
  <si>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</si>
  <si>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</si>
  <si>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</si>
  <si>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</si>
  <si>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</si>
  <si>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</si>
  <si>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</si>
  <si>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</si>
  <si>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</si>
  <si>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</si>
  <si>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</si>
  <si>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</si>
  <si>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</si>
  <si>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</si>
  <si>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</si>
  <si>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</si>
  <si>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</si>
  <si>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</si>
  <si>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</si>
  <si>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</si>
  <si>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</si>
  <si>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</si>
  <si>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</si>
  <si>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</si>
  <si>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</si>
  <si>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</si>
  <si>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</si>
  <si>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</si>
  <si>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</si>
  <si>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</si>
  <si>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</si>
  <si>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</si>
  <si>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</si>
  <si>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</si>
  <si>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</si>
  <si>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</si>
  <si>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</si>
  <si>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</si>
  <si>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</si>
  <si>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</si>
  <si>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</si>
  <si>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</si>
  <si>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</si>
  <si>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</si>
  <si>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</si>
  <si>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</si>
  <si>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</si>
  <si>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</si>
  <si>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</si>
  <si>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</si>
  <si>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</si>
  <si>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</si>
  <si>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</si>
  <si>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</si>
  <si>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</si>
  <si>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</si>
  <si>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</si>
  <si>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</si>
  <si>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</si>
  <si>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</si>
  <si>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</si>
  <si>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</si>
  <si>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</si>
  <si>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</si>
  <si>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</si>
  <si>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</si>
  <si>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</si>
  <si>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</si>
  <si>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</si>
  <si>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</si>
  <si>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</si>
  <si>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</si>
  <si>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</si>
  <si>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</si>
  <si>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</si>
  <si>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</si>
  <si>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</si>
  <si>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</si>
  <si>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</si>
  <si>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</si>
  <si>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</si>
  <si>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</si>
  <si>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</si>
  <si>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</si>
  <si>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</si>
  <si>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</si>
  <si>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</si>
  <si>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</si>
  <si>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</si>
  <si>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</si>
  <si>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</si>
  <si>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</si>
  <si>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</si>
  <si>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</si>
  <si>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</si>
  <si>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</si>
  <si>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</si>
  <si>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</si>
  <si>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</si>
  <si>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</si>
  <si>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</si>
  <si>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</si>
  <si>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</si>
  <si>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</si>
  <si>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</si>
  <si>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</si>
  <si>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</si>
  <si>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</si>
  <si>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</si>
  <si>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</si>
  <si>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</si>
  <si>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</si>
  <si>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</si>
  <si>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</si>
  <si>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</si>
  <si>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</si>
  <si>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</si>
  <si>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</si>
  <si>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</si>
  <si>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</si>
  <si>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</si>
  <si>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</si>
  <si>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</si>
  <si>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</si>
  <si>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</si>
  <si>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</si>
  <si>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</si>
  <si>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</si>
  <si>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</si>
  <si>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</si>
  <si>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</si>
  <si>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</si>
  <si>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</si>
  <si>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</si>
  <si>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</si>
  <si>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</si>
  <si>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</si>
  <si>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</si>
  <si>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</si>
  <si>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</si>
  <si>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</si>
  <si>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</si>
  <si>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</si>
  <si>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</si>
  <si>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</si>
  <si>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</si>
  <si>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</si>
  <si>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</si>
  <si>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</si>
  <si>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</si>
  <si>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</si>
  <si>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</si>
  <si>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</si>
  <si>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</si>
  <si>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</si>
  <si>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</si>
  <si>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</si>
  <si>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</si>
  <si>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</si>
  <si>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</si>
  <si>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</si>
  <si>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</si>
  <si>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</si>
  <si>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</si>
  <si>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</si>
  <si>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</si>
  <si>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</si>
  <si>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</si>
  <si>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</si>
  <si>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</si>
  <si>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</si>
  <si>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</si>
  <si>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</si>
  <si>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</si>
  <si>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</si>
  <si>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</si>
  <si>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</si>
  <si>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</si>
  <si>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</si>
  <si>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</si>
  <si>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</si>
  <si>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</si>
  <si>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</si>
  <si>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</si>
  <si>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</si>
  <si>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</si>
  <si>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</si>
  <si>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</si>
  <si>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</si>
  <si>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</si>
  <si>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</si>
  <si>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</si>
  <si>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</si>
  <si>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</si>
  <si>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</si>
  <si>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</si>
  <si>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</si>
  <si>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</si>
  <si>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</si>
  <si>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</si>
  <si>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</si>
  <si>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</si>
  <si>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</si>
  <si>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</si>
  <si>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</si>
  <si>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</si>
  <si>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</si>
  <si>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</si>
  <si>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</si>
  <si>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</si>
  <si>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</si>
  <si>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</si>
  <si>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</si>
  <si>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</si>
  <si>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</si>
  <si>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</si>
  <si>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</si>
  <si>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</si>
  <si>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</si>
  <si>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</si>
  <si>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</si>
  <si>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</si>
  <si>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</si>
  <si>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</si>
  <si>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</si>
  <si>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</si>
  <si>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</si>
  <si>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</si>
  <si>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</si>
  <si>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</si>
  <si>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</si>
  <si>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</si>
  <si>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</si>
  <si>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</si>
  <si>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</si>
  <si>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</si>
  <si>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</si>
  <si>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</si>
  <si>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</si>
  <si>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</si>
  <si>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</si>
  <si>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</si>
  <si>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</si>
  <si>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</si>
  <si>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</si>
  <si>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</si>
  <si>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</si>
  <si>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</si>
  <si>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</si>
  <si>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</si>
  <si>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</si>
  <si>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</si>
  <si>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</si>
  <si>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</si>
  <si>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</si>
  <si>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</si>
  <si>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</si>
  <si>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</si>
  <si>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</si>
  <si>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</si>
  <si>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</si>
  <si>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</si>
  <si>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</si>
  <si>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</si>
  <si>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</si>
  <si>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</si>
  <si>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</si>
  <si>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</si>
  <si>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</si>
  <si>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</si>
  <si>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</si>
  <si>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</si>
  <si>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</si>
  <si>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</si>
  <si>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</si>
  <si>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</si>
  <si>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</si>
  <si>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</si>
  <si>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</si>
  <si>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</si>
  <si>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</si>
  <si>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</si>
  <si>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</si>
  <si>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</si>
  <si>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</si>
  <si>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</si>
  <si>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</si>
  <si>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</si>
  <si>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</si>
  <si>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</si>
  <si>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</si>
  <si>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</si>
  <si>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</si>
  <si>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</si>
  <si>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</si>
  <si>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</si>
  <si>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</si>
  <si>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</si>
  <si>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</si>
  <si>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</si>
  <si>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</si>
  <si>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</si>
  <si>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</si>
  <si>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</si>
  <si>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</si>
  <si>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</si>
  <si>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</si>
  <si>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</si>
  <si>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</si>
  <si>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</si>
  <si>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</si>
  <si>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</si>
  <si>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</si>
  <si>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</si>
  <si>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</si>
  <si>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</si>
  <si>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</si>
  <si>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</si>
  <si>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</si>
  <si>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</si>
  <si>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</si>
  <si>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</si>
  <si>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</si>
  <si>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</si>
  <si>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</si>
  <si>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</si>
  <si>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</si>
  <si>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</si>
  <si>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</si>
  <si>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</si>
  <si>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</si>
  <si>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</si>
  <si>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</si>
  <si>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</si>
  <si>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</si>
  <si>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</si>
  <si>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</si>
  <si>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</si>
  <si>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</si>
  <si>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</si>
  <si>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</si>
  <si>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</si>
  <si>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</si>
  <si>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</si>
  <si>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</si>
  <si>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</si>
  <si>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</si>
  <si>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</si>
  <si>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</si>
  <si>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</si>
  <si>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</si>
  <si>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</si>
  <si>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</si>
  <si>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</si>
  <si>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</si>
  <si>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</si>
  <si>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</si>
  <si>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</si>
  <si>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</si>
  <si>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</si>
  <si>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</si>
  <si>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</si>
  <si>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</si>
  <si>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</si>
  <si>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</si>
  <si>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</si>
  <si>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</si>
  <si>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</si>
  <si>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</si>
  <si>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</si>
  <si>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</si>
  <si>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</si>
  <si>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</si>
  <si>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</si>
  <si>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</si>
  <si>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</si>
  <si>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</si>
  <si>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</si>
  <si>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</si>
  <si>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</si>
  <si>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</si>
  <si>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</si>
  <si>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</si>
  <si>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</si>
  <si>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</si>
  <si>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</si>
  <si>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</si>
  <si>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</si>
  <si>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</si>
  <si>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</si>
  <si>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</si>
  <si>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</si>
  <si>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</si>
  <si>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</si>
  <si>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</si>
  <si>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</si>
  <si>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</si>
  <si>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</si>
  <si>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</si>
  <si>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</si>
  <si>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</si>
  <si>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</si>
  <si>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</si>
  <si>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</si>
  <si>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</si>
  <si>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</si>
  <si>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</si>
  <si>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</si>
  <si>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</si>
  <si>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</si>
  <si>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</si>
  <si>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</si>
  <si>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</si>
  <si>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</si>
  <si>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</si>
  <si>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</si>
  <si>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</si>
  <si>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</si>
  <si>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</si>
  <si>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</si>
  <si>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</si>
  <si>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</si>
  <si>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</si>
  <si>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</si>
  <si>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</si>
  <si>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</si>
  <si>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</si>
  <si>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</si>
  <si>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</si>
  <si>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</si>
  <si>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</si>
  <si>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</si>
  <si>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</si>
  <si>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</si>
  <si>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</si>
  <si>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</si>
  <si>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</si>
  <si>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</si>
  <si>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</si>
  <si>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</si>
  <si>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</si>
  <si>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</si>
  <si>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</si>
  <si>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</si>
  <si>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</si>
  <si>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</si>
  <si>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</si>
  <si>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</si>
  <si>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</si>
  <si>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</si>
  <si>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</si>
  <si>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</si>
  <si>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</si>
  <si>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</si>
  <si>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</si>
  <si>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</si>
  <si>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</si>
  <si>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</si>
  <si>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</si>
  <si>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</si>
  <si>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</si>
  <si>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</si>
  <si>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</si>
  <si>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</si>
  <si>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</si>
  <si>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</si>
  <si>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</si>
  <si>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</si>
  <si>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</si>
  <si>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</si>
  <si>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</si>
  <si>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</si>
  <si>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</si>
  <si>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</si>
  <si>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</si>
  <si>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</si>
  <si>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</si>
  <si>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</si>
  <si>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</si>
  <si>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</si>
  <si>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</si>
  <si>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</si>
  <si>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</si>
  <si>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</si>
  <si>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</si>
  <si>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</si>
  <si>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</si>
  <si>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</si>
  <si>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</si>
  <si>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</si>
  <si>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</si>
  <si>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</si>
  <si>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</si>
  <si>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</si>
  <si>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</si>
  <si>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</si>
  <si>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</si>
  <si>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</si>
  <si>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</si>
  <si>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</si>
  <si>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</si>
  <si>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</si>
  <si>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</si>
  <si>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</si>
  <si>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</si>
  <si>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</si>
  <si>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</si>
  <si>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</si>
  <si>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</si>
  <si>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</si>
  <si>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</si>
  <si>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</si>
  <si>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</si>
  <si>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</si>
  <si>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</si>
  <si>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</si>
  <si>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</si>
  <si>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</si>
  <si>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</si>
  <si>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</si>
  <si>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</si>
  <si>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</si>
  <si>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</si>
  <si>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</si>
  <si>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</si>
  <si>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</si>
  <si>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</si>
  <si>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</si>
  <si>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</si>
  <si>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</si>
  <si>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</si>
  <si>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</si>
  <si>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</si>
  <si>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</si>
  <si>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</si>
  <si>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</si>
  <si>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</si>
  <si>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</si>
  <si>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</si>
  <si>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</si>
  <si>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</si>
  <si>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</si>
  <si>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</si>
  <si>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</si>
  <si>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</si>
  <si>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</si>
  <si>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</si>
  <si>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</si>
  <si>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</si>
  <si>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</si>
  <si>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</si>
  <si>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</si>
  <si>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</si>
  <si>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</si>
  <si>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</si>
  <si>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</si>
  <si>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</si>
  <si>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</si>
  <si>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</si>
  <si>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</si>
  <si>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</si>
  <si>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</si>
  <si>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</si>
  <si>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</si>
  <si>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</si>
  <si>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</si>
  <si>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</si>
  <si>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</si>
  <si>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</si>
  <si>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</si>
  <si>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</si>
  <si>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</si>
  <si>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</si>
  <si>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</si>
  <si>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</si>
  <si>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</si>
  <si>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</si>
  <si>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</si>
  <si>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</si>
  <si>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</si>
  <si>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</si>
  <si>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</si>
  <si>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</si>
  <si>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</si>
  <si>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</si>
  <si>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</si>
  <si>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</si>
  <si>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</si>
  <si>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</si>
  <si>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</si>
  <si>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</si>
  <si>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</si>
  <si>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</si>
  <si>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</si>
  <si>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</si>
  <si>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</si>
  <si>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</si>
  <si>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</si>
  <si>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</si>
  <si>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</si>
  <si>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</si>
  <si>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</si>
  <si>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</si>
  <si>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</si>
  <si>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</si>
  <si>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</si>
  <si>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</si>
  <si>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</si>
  <si>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</si>
  <si>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</si>
  <si>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</si>
  <si>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</si>
  <si>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</si>
  <si>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</si>
  <si>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</si>
  <si>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</si>
  <si>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</si>
  <si>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</si>
  <si>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</si>
  <si>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</si>
  <si>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</si>
  <si>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</si>
  <si>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</si>
  <si>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</si>
  <si>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</si>
  <si>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</si>
  <si>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</si>
  <si>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</si>
  <si>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</si>
  <si>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</si>
  <si>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</si>
  <si>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</si>
  <si>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</si>
  <si>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</si>
  <si>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</si>
  <si>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</si>
  <si>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</si>
  <si>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</si>
  <si>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</si>
  <si>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</si>
  <si>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</si>
  <si>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</si>
  <si>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</si>
  <si>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</si>
  <si>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</si>
  <si>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</si>
  <si>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</si>
  <si>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</si>
  <si>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</si>
  <si>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</si>
  <si>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</si>
  <si>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</si>
  <si>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</si>
  <si>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</si>
  <si>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</si>
  <si>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</si>
  <si>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</si>
  <si>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</si>
  <si>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</si>
  <si>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</si>
  <si>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</si>
  <si>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</si>
  <si>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</si>
  <si>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</si>
  <si>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</si>
  <si>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</si>
  <si>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</si>
  <si>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</si>
  <si>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</si>
  <si>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</si>
  <si>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</si>
  <si>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</si>
  <si>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</si>
  <si>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</si>
  <si>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</si>
  <si>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</si>
  <si>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</si>
  <si>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</si>
  <si>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</si>
  <si>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</si>
  <si>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</si>
  <si>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</si>
  <si>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</si>
  <si>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</si>
  <si>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</si>
  <si>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</si>
  <si>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</si>
  <si>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</si>
  <si>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</si>
  <si>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</si>
  <si>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</si>
  <si>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</si>
  <si>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</si>
  <si>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</si>
  <si>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</si>
  <si>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</si>
  <si>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</si>
  <si>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</si>
  <si>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</si>
  <si>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</si>
  <si>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</si>
  <si>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</si>
  <si>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</si>
  <si>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</si>
  <si>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</si>
  <si>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</si>
  <si>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</si>
  <si>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</si>
  <si>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</si>
  <si>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</si>
  <si>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</si>
  <si>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</si>
  <si>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</si>
  <si>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</si>
  <si>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</si>
  <si>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</si>
  <si>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</si>
  <si>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</si>
  <si>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</si>
  <si>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</si>
  <si>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</si>
  <si>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</si>
  <si>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</si>
  <si>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</si>
  <si>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</si>
  <si>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</si>
  <si>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</si>
  <si>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</si>
  <si>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</si>
  <si>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</si>
  <si>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</si>
  <si>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</si>
  <si>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</si>
  <si>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</si>
  <si>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</si>
  <si>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</si>
  <si>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</si>
  <si>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</si>
  <si>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</si>
  <si>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</si>
  <si>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</si>
  <si>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</si>
  <si>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</si>
  <si>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</si>
  <si>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</si>
  <si>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</si>
  <si>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</si>
  <si>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</si>
  <si>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</si>
  <si>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</si>
  <si>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</si>
  <si>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</si>
  <si>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</si>
  <si>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</si>
  <si>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</si>
  <si>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</si>
  <si>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</si>
  <si>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</si>
  <si>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</si>
  <si>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</si>
  <si>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</si>
  <si>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</si>
  <si>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</si>
  <si>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</si>
  <si>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</si>
  <si>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</si>
  <si>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</si>
  <si>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</si>
  <si>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</si>
  <si>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</si>
  <si>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</si>
  <si>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</si>
  <si>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</si>
  <si>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</si>
  <si>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</si>
  <si>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</si>
  <si>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</si>
  <si>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</si>
  <si>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</si>
  <si>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</si>
  <si>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</si>
  <si>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</si>
  <si>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</si>
  <si>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</si>
  <si>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</si>
  <si>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</si>
  <si>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</si>
  <si>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</si>
  <si>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</si>
  <si>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</si>
  <si>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</si>
  <si>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</si>
  <si>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</si>
  <si>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</si>
  <si>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</si>
  <si>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</si>
  <si>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</si>
  <si>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</si>
  <si>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</si>
  <si>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</si>
  <si>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</si>
  <si>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</si>
  <si>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</si>
  <si>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</si>
  <si>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</si>
  <si>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</si>
  <si>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</si>
  <si>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</si>
  <si>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</si>
  <si>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</si>
  <si>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</si>
  <si>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</si>
  <si>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</si>
  <si>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</si>
  <si>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</si>
  <si>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</si>
  <si>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</si>
  <si>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</si>
  <si>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</si>
  <si>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</si>
  <si>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</si>
  <si>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</si>
  <si>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</si>
  <si>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</si>
  <si>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</si>
  <si>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</si>
  <si>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</si>
  <si>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</si>
  <si>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</si>
  <si>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</si>
  <si>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</si>
  <si>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</si>
  <si>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</si>
  <si>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</si>
  <si>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</si>
  <si>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</si>
  <si>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</si>
  <si>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</si>
  <si>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</si>
  <si>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</si>
  <si>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</si>
  <si>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</si>
  <si>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</si>
  <si>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</si>
  <si>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</si>
  <si>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</si>
  <si>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</si>
  <si>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</si>
  <si>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</si>
  <si>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</si>
  <si>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</si>
  <si>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</si>
  <si>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</si>
  <si>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</si>
  <si>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</si>
  <si>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</si>
  <si>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</si>
  <si>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</si>
  <si>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</si>
  <si>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</si>
  <si>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</si>
  <si>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</si>
  <si>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</si>
  <si>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</si>
  <si>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</si>
  <si>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</si>
  <si>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</si>
  <si>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</si>
  <si>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</si>
  <si>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</si>
  <si>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</si>
  <si>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</si>
  <si>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</si>
  <si>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</si>
  <si>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</si>
  <si>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</si>
  <si>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</si>
  <si>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</si>
  <si>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</si>
  <si>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</si>
  <si>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</si>
  <si>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</si>
  <si>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</si>
  <si>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</si>
  <si>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</si>
  <si>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</si>
  <si>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</si>
  <si>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</si>
  <si>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</si>
  <si>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</si>
  <si>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</si>
  <si>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</si>
  <si>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</si>
  <si>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</si>
  <si>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</si>
  <si>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</si>
  <si>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</si>
  <si>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</si>
  <si>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</si>
  <si>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</si>
  <si>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</si>
  <si>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</si>
  <si>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</si>
  <si>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</si>
  <si>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</si>
  <si>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</si>
  <si>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</si>
  <si>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</si>
  <si>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</si>
  <si>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</si>
  <si>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</si>
  <si>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</si>
  <si>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</si>
  <si>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</si>
  <si>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</si>
  <si>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</si>
  <si>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</si>
  <si>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</si>
  <si>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</si>
  <si>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</si>
  <si>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</si>
  <si>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</si>
  <si>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</si>
  <si>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</si>
  <si>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</si>
  <si>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</si>
  <si>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</si>
  <si>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</si>
  <si>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</si>
  <si>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</si>
  <si>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</si>
  <si>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</si>
  <si>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</si>
  <si>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</si>
  <si>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</si>
  <si>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</si>
  <si>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</si>
  <si>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</si>
  <si>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</si>
  <si>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</si>
  <si>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</si>
  <si>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</si>
  <si>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</si>
  <si>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</si>
  <si>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</si>
  <si>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</si>
  <si>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</si>
  <si>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</si>
  <si>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</si>
  <si>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</si>
  <si>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</si>
  <si>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</si>
  <si>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</si>
  <si>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</si>
  <si>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</si>
  <si>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</si>
  <si>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</si>
  <si>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</si>
  <si>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</si>
  <si>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</si>
  <si>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</si>
  <si>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</si>
  <si>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</si>
  <si>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</si>
  <si>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</si>
  <si>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</si>
  <si>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</si>
  <si>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</si>
  <si>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</si>
  <si>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</si>
  <si>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</si>
  <si>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</si>
  <si>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</si>
  <si>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</si>
  <si>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</si>
  <si>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</si>
  <si>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</si>
  <si>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</si>
  <si>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</si>
  <si>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</si>
  <si>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</si>
  <si>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</si>
  <si>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</si>
  <si>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</si>
  <si>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</si>
  <si>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</si>
  <si>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</si>
  <si>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</si>
  <si>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</si>
  <si>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</si>
  <si>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</si>
  <si>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</si>
  <si>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</si>
  <si>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</si>
  <si>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</si>
  <si>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</si>
  <si>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</si>
  <si>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</si>
  <si>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</si>
  <si>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</si>
  <si>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</si>
  <si>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</si>
  <si>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</si>
  <si>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</si>
  <si>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</si>
  <si>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</si>
  <si>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</si>
  <si>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</si>
  <si>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</si>
  <si>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</si>
  <si>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</si>
  <si>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</si>
  <si>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</si>
  <si>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</si>
  <si>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</si>
  <si>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</si>
  <si>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</si>
  <si>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</si>
  <si>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</si>
  <si>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</si>
  <si>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</si>
  <si>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</si>
  <si>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</si>
  <si>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</si>
  <si>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</si>
  <si>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</si>
  <si>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</si>
  <si>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</si>
  <si>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</si>
  <si>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</si>
  <si>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</si>
  <si>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</si>
  <si>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</si>
  <si>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</si>
  <si>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</si>
  <si>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</si>
  <si>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</si>
  <si>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</si>
  <si>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</si>
  <si>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</si>
  <si>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</si>
  <si>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</si>
  <si>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</si>
  <si>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</si>
  <si>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</si>
  <si>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</si>
  <si>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</si>
  <si>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</si>
  <si>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</si>
  <si>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</si>
  <si>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</si>
  <si>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</si>
  <si>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</si>
  <si>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</si>
  <si>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</si>
  <si>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</si>
  <si>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</si>
  <si>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</si>
  <si>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</si>
  <si>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</si>
  <si>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</si>
  <si>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</si>
  <si>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</si>
  <si>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</si>
  <si>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</si>
  <si>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</si>
  <si>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</si>
  <si>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</si>
  <si>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</si>
  <si>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</si>
  <si>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</si>
  <si>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</si>
  <si>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</si>
  <si>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</si>
  <si>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</si>
  <si>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</si>
  <si>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</si>
  <si>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</si>
  <si>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</si>
  <si>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</si>
  <si>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</si>
  <si>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</si>
  <si>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</si>
  <si>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</si>
  <si>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</si>
  <si>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</si>
  <si>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</si>
  <si>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</si>
  <si>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</si>
  <si>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</si>
  <si>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</si>
  <si>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</si>
  <si>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</si>
  <si>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</si>
  <si>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</si>
  <si>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</si>
  <si>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</si>
  <si>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</si>
  <si>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</si>
  <si>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</si>
  <si>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</si>
  <si>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</si>
  <si>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</si>
  <si>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</si>
  <si>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</si>
  <si>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</si>
  <si>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</si>
  <si>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</si>
  <si>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</si>
  <si>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</si>
  <si>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</si>
  <si>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</si>
  <si>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</si>
  <si>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</si>
  <si>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</si>
  <si>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</si>
  <si>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</si>
  <si>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</si>
  <si>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</si>
  <si>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</si>
  <si>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</si>
  <si>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</si>
  <si>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</si>
  <si>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</si>
  <si>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</si>
  <si>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</si>
  <si>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</si>
  <si>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</si>
  <si>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</si>
  <si>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</si>
  <si>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</si>
  <si>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</si>
  <si>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</si>
  <si>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</si>
  <si>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</si>
  <si>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</si>
  <si>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</si>
  <si>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</si>
  <si>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</si>
  <si>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</si>
  <si>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</si>
  <si>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</si>
  <si>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</si>
  <si>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</si>
  <si>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</si>
  <si>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</si>
  <si>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</si>
  <si>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</si>
  <si>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</si>
  <si>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</si>
  <si>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</si>
  <si>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</si>
  <si>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</si>
  <si>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</si>
  <si>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</si>
  <si>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</si>
  <si>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</si>
  <si>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</si>
  <si>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</si>
  <si>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</si>
  <si>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</si>
  <si>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</si>
  <si>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</si>
  <si>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</si>
  <si>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</si>
  <si>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</si>
  <si>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</si>
  <si>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</si>
  <si>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</si>
  <si>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</si>
  <si>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</si>
  <si>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</si>
  <si>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</si>
  <si>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</si>
  <si>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</si>
  <si>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</si>
  <si>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</si>
  <si>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</si>
  <si>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</si>
  <si>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</si>
  <si>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</si>
  <si>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</si>
  <si>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</si>
  <si>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</si>
  <si>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</si>
  <si>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</si>
  <si>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</si>
  <si>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</si>
  <si>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</si>
  <si>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</si>
  <si>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</si>
  <si>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</si>
  <si>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</si>
  <si>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</si>
  <si>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</si>
  <si>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</si>
  <si>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</si>
  <si>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</si>
  <si>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</si>
  <si>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</si>
  <si>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</si>
  <si>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</si>
  <si>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</si>
  <si>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</si>
  <si>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</si>
  <si>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</si>
  <si>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</si>
  <si>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</si>
  <si>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</si>
  <si>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</si>
  <si>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</si>
  <si>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</si>
  <si>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</si>
  <si>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</si>
  <si>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</si>
  <si>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</si>
  <si>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</si>
  <si>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</si>
  <si>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</si>
  <si>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</si>
  <si>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</si>
  <si>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</si>
  <si>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</si>
  <si>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</si>
  <si>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</si>
  <si>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</si>
  <si>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</si>
  <si>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</si>
  <si>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</si>
  <si>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</si>
  <si>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</si>
  <si>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</si>
  <si>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</si>
  <si>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</si>
  <si>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</si>
  <si>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</si>
  <si>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</si>
  <si>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</si>
  <si>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</si>
  <si>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</si>
  <si>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</si>
  <si>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</si>
  <si>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</si>
  <si>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</si>
  <si>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</si>
  <si>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</si>
  <si>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</si>
  <si>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</si>
  <si>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</si>
  <si>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</si>
  <si>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</si>
  <si>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</si>
  <si>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</si>
  <si>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</si>
  <si>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</si>
  <si>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</si>
  <si>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</si>
  <si>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</si>
  <si>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</si>
  <si>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</si>
  <si>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</si>
  <si>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</si>
  <si>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</si>
  <si>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</si>
  <si>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</si>
  <si>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</si>
  <si>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</si>
  <si>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</si>
  <si>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</si>
  <si>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</si>
  <si>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</si>
  <si>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</si>
  <si>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</si>
  <si>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</si>
  <si>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</si>
  <si>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</si>
  <si>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</si>
  <si>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</si>
  <si>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</si>
  <si>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</si>
  <si>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</si>
  <si>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</si>
  <si>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</si>
  <si>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</si>
  <si>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</si>
  <si>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</si>
  <si>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</si>
  <si>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</si>
  <si>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</si>
  <si>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</si>
  <si>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</si>
  <si>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</si>
  <si>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</si>
  <si>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</si>
  <si>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</si>
  <si>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</si>
  <si>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</si>
  <si>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</si>
  <si>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</si>
  <si>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</si>
  <si>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</si>
  <si>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</si>
  <si>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</si>
  <si>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</si>
  <si>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</si>
  <si>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</si>
  <si>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</si>
  <si>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</si>
  <si>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</si>
  <si>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</si>
  <si>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</si>
  <si>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</si>
  <si>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</si>
  <si>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</si>
  <si>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</si>
  <si>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</si>
  <si>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</si>
  <si>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</si>
  <si>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</si>
  <si>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</si>
  <si>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</si>
  <si>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</si>
  <si>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</si>
  <si>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</si>
  <si>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</si>
  <si>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</si>
  <si>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</si>
  <si>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</si>
  <si>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</si>
  <si>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</si>
  <si>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</si>
  <si>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</si>
  <si>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</si>
  <si>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</si>
  <si>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</si>
  <si>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</si>
  <si>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</si>
  <si>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</si>
  <si>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</si>
  <si>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</si>
  <si>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</si>
  <si>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</si>
  <si>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</si>
  <si>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</si>
  <si>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</si>
  <si>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</si>
  <si>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</si>
  <si>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</si>
  <si>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</si>
  <si>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</si>
  <si>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</si>
  <si>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</si>
  <si>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</si>
  <si>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</si>
  <si>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</si>
  <si>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</si>
  <si>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</si>
  <si>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</si>
  <si>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</si>
  <si>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</si>
  <si>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</si>
  <si>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</si>
  <si>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</si>
  <si>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</si>
  <si>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</si>
  <si>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</si>
  <si>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</si>
  <si>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</si>
  <si>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</si>
  <si>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</si>
  <si>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</si>
  <si>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</si>
  <si>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</si>
  <si>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</si>
  <si>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</si>
  <si>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</si>
  <si>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</si>
  <si>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</si>
  <si>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</si>
  <si>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</si>
  <si>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</si>
  <si>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</si>
  <si>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</si>
  <si>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</si>
  <si>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</si>
  <si>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</si>
  <si>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</si>
  <si>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</si>
  <si>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</si>
  <si>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</si>
  <si>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</si>
  <si>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</si>
  <si>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</si>
  <si>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</si>
  <si>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</si>
  <si>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</si>
  <si>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</si>
  <si>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</si>
  <si>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</si>
  <si>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</si>
  <si>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</si>
  <si>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</si>
  <si>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</si>
  <si>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</si>
  <si>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</si>
  <si>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</si>
  <si>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</si>
  <si>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</si>
  <si>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</si>
  <si>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</si>
  <si>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</si>
  <si>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</si>
  <si>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</si>
  <si>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</si>
  <si>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</si>
  <si>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</si>
  <si>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</si>
  <si>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</si>
  <si>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</si>
  <si>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</si>
  <si>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</si>
  <si>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</si>
  <si>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</si>
  <si>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</si>
  <si>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</si>
  <si>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</si>
  <si>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</si>
  <si>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</si>
  <si>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</si>
  <si>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</si>
  <si>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</si>
  <si>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</si>
  <si>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</si>
  <si>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</si>
  <si>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</si>
  <si>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</si>
  <si>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</si>
  <si>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</si>
  <si>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</si>
  <si>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</si>
  <si>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</si>
  <si>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</si>
  <si>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</si>
  <si>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</si>
  <si>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</si>
  <si>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</si>
  <si>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</si>
  <si>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</si>
  <si>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</si>
  <si>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</si>
  <si>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</si>
  <si>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</si>
  <si>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</si>
  <si>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</si>
  <si>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</si>
  <si>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</si>
  <si>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</si>
  <si>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</si>
  <si>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</si>
  <si>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</si>
  <si>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</si>
  <si>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</si>
  <si>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</si>
  <si>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</si>
  <si>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</si>
  <si>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</si>
  <si>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</si>
  <si>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</si>
  <si>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</si>
  <si>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</si>
  <si>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</si>
  <si>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</si>
  <si>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</si>
  <si>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</si>
  <si>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</si>
  <si>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</si>
  <si>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</si>
  <si>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</si>
  <si>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</si>
  <si>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</si>
  <si>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</si>
  <si>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</si>
  <si>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</si>
  <si>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</si>
  <si>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</si>
  <si>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</si>
  <si>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</si>
  <si>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</si>
  <si>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</si>
  <si>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</si>
  <si>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</si>
  <si>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</si>
  <si>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</si>
  <si>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</si>
  <si>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</si>
  <si>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</si>
  <si>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</si>
  <si>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</si>
  <si>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</si>
  <si>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</si>
  <si>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</si>
  <si>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</si>
  <si>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</si>
  <si>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</si>
  <si>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</si>
  <si>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</si>
  <si>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</si>
  <si>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</si>
  <si>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</si>
  <si>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</si>
  <si>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</si>
  <si>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</si>
  <si>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</si>
  <si>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</si>
  <si>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</si>
  <si>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</si>
  <si>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</si>
  <si>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</si>
  <si>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</si>
  <si>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</si>
  <si>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</si>
  <si>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</si>
  <si>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</si>
  <si>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</si>
  <si>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</si>
  <si>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</si>
  <si>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</si>
  <si>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</si>
  <si>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</si>
  <si>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</si>
  <si>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</si>
  <si>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</si>
  <si>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</si>
  <si>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</si>
  <si>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</si>
  <si>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</si>
  <si>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</si>
  <si>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</si>
  <si>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</si>
  <si>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</si>
  <si>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</si>
  <si>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</si>
  <si>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</si>
  <si>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</si>
  <si>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</si>
  <si>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</si>
  <si>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</si>
  <si>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</si>
  <si>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</si>
  <si>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</si>
  <si>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</si>
  <si>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</si>
  <si>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</si>
  <si>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</si>
  <si>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</si>
  <si>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</si>
  <si>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</si>
  <si>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</si>
  <si>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</si>
  <si>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</si>
  <si>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</si>
  <si>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</si>
  <si>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</si>
  <si>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</si>
  <si>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</si>
  <si>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</si>
  <si>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</si>
  <si>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</si>
  <si>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</si>
  <si>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</si>
  <si>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</si>
  <si>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</si>
  <si>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</si>
  <si>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</si>
  <si>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</si>
  <si>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</si>
  <si>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</si>
  <si>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</si>
  <si>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</si>
  <si>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</si>
  <si>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</si>
  <si>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</si>
  <si>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</si>
  <si>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</si>
  <si>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</si>
  <si>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</si>
  <si>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</si>
  <si>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</si>
  <si>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</si>
  <si>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</si>
  <si>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</si>
  <si>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</si>
  <si>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</si>
  <si>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</si>
  <si>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</si>
  <si>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</si>
  <si>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</si>
  <si>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</si>
  <si>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</si>
  <si>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</si>
  <si>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</si>
  <si>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</si>
  <si>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</si>
  <si>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</si>
  <si>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</si>
  <si>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</si>
  <si>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</si>
  <si>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</si>
  <si>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</si>
  <si>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</si>
  <si>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</si>
  <si>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</si>
  <si>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</si>
  <si>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</si>
  <si>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</si>
  <si>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</si>
  <si>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</si>
  <si>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</si>
  <si>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</si>
  <si>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</si>
  <si>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</si>
  <si>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</si>
  <si>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</si>
  <si>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</si>
  <si>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</si>
  <si>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</si>
  <si>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</si>
  <si>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</si>
  <si>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</si>
  <si>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</si>
  <si>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</si>
  <si>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</si>
  <si>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</si>
  <si>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</si>
  <si>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</si>
  <si>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</si>
  <si>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</si>
  <si>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</si>
  <si>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</si>
  <si>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</si>
  <si>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</si>
  <si>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</si>
  <si>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</si>
  <si>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</si>
  <si>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</si>
  <si>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</si>
  <si>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</si>
  <si>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</si>
  <si>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</si>
  <si>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</si>
  <si>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</si>
  <si>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</si>
  <si>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</si>
  <si>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</si>
  <si>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</si>
  <si>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</si>
  <si>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</si>
  <si>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</si>
  <si>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</si>
  <si>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</si>
  <si>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</si>
  <si>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</si>
  <si>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</si>
  <si>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</si>
  <si>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</si>
  <si>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</si>
  <si>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</si>
  <si>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</si>
  <si>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</si>
  <si>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</si>
  <si>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</si>
  <si>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</si>
  <si>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</si>
  <si>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</si>
  <si>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</si>
  <si>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</si>
  <si>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</si>
  <si>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</si>
  <si>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</si>
  <si>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</si>
  <si>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</si>
  <si>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</si>
  <si>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</si>
  <si>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</si>
  <si>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</si>
  <si>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</si>
  <si>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</si>
  <si>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</si>
  <si>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</si>
  <si>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</si>
  <si>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</si>
  <si>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</si>
  <si>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</si>
  <si>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</si>
  <si>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</si>
  <si>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</si>
  <si>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</si>
  <si>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</si>
  <si>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</si>
  <si>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</si>
  <si>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</si>
  <si>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</si>
  <si>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</si>
  <si>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</si>
  <si>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</si>
  <si>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</si>
  <si>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</si>
  <si>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</si>
  <si>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</si>
  <si>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</si>
  <si>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</si>
  <si>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</si>
  <si>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</si>
  <si>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</si>
  <si>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</si>
  <si>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</si>
  <si>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</si>
  <si>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</si>
  <si>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</si>
  <si>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</si>
  <si>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</si>
  <si>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</si>
  <si>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</si>
  <si>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</si>
  <si>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</si>
  <si>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</si>
  <si>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</si>
  <si>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</si>
  <si>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</si>
  <si>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</si>
  <si>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</si>
  <si>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</si>
  <si>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</si>
  <si>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</si>
  <si>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</si>
  <si>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</si>
  <si>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</si>
  <si>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</si>
  <si>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</si>
  <si>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</si>
  <si>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</si>
  <si>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</si>
  <si>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</si>
  <si>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</si>
  <si>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</si>
  <si>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</si>
  <si>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</si>
  <si>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</si>
  <si>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</si>
  <si>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</si>
  <si>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</si>
  <si>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</si>
  <si>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</si>
  <si>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</si>
  <si>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</si>
  <si>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</si>
  <si>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</si>
  <si>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</si>
  <si>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</si>
  <si>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</si>
  <si>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</si>
  <si>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</si>
  <si>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</si>
  <si>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</si>
  <si>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</si>
  <si>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</si>
  <si>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</si>
  <si>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</si>
  <si>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</si>
  <si>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</si>
  <si>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</si>
  <si>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</si>
  <si>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</si>
  <si>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</si>
  <si>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</si>
  <si>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</si>
  <si>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</si>
  <si>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</si>
  <si>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</si>
  <si>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</si>
  <si>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</si>
  <si>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</si>
  <si>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</si>
  <si>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</si>
  <si>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</si>
  <si>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</si>
  <si>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</si>
  <si>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</si>
  <si>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</si>
  <si>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</si>
  <si>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</si>
  <si>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</si>
  <si>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</si>
  <si>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</si>
  <si>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</si>
  <si>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</si>
  <si>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</si>
  <si>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</si>
  <si>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</si>
  <si>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</si>
  <si>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</si>
  <si>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</si>
  <si>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</si>
  <si>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</si>
  <si>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</si>
  <si>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</si>
  <si>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</si>
  <si>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</si>
  <si>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</si>
  <si>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</si>
  <si>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</si>
  <si>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</si>
  <si>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</si>
  <si>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</si>
  <si>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</si>
  <si>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</si>
  <si>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</si>
  <si>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</si>
  <si>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</si>
  <si>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</si>
  <si>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</si>
  <si>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</si>
  <si>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</si>
  <si>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</si>
  <si>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</si>
  <si>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</si>
  <si>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</si>
  <si>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</si>
  <si>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</si>
  <si>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</si>
  <si>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</si>
  <si>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</si>
  <si>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</si>
  <si>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</si>
  <si>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</si>
  <si>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</si>
  <si>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</si>
  <si>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</si>
  <si>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</si>
  <si>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</si>
  <si>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</si>
  <si>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</si>
  <si>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</si>
  <si>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</si>
  <si>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</si>
  <si>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</si>
  <si>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</si>
  <si>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</si>
  <si>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</si>
  <si>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</si>
  <si>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</si>
  <si>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</si>
  <si>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</si>
  <si>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</si>
  <si>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</si>
  <si>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</si>
  <si>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</si>
  <si>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</si>
  <si>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</si>
  <si>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</si>
  <si>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</si>
  <si>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</si>
  <si>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</si>
  <si>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</si>
  <si>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</si>
  <si>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</si>
  <si>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</si>
  <si>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</si>
  <si>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</si>
  <si>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</si>
  <si>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</si>
  <si>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</si>
  <si>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</si>
  <si>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</si>
  <si>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</si>
  <si>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</si>
  <si>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</si>
  <si>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</si>
  <si>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</si>
  <si>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</si>
  <si>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</si>
  <si>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</si>
  <si>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</si>
  <si>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</si>
  <si>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</si>
  <si>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</si>
  <si>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</si>
  <si>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</si>
  <si>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</si>
  <si>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</si>
  <si>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</si>
  <si>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</si>
  <si>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</si>
  <si>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</si>
  <si>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</si>
  <si>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</si>
  <si>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</si>
  <si>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</si>
  <si>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</si>
  <si>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</si>
  <si>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</si>
  <si>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</si>
  <si>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</si>
  <si>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</si>
  <si>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</si>
  <si>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</si>
  <si>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</si>
  <si>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</si>
  <si>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</si>
  <si>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</si>
  <si>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</si>
  <si>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</si>
  <si>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</si>
  <si>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</si>
  <si>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</si>
  <si>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</si>
  <si>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</si>
  <si>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</si>
  <si>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</si>
  <si>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</si>
  <si>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</si>
  <si>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</si>
  <si>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</si>
  <si>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</si>
  <si>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</si>
  <si>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</si>
  <si>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</si>
  <si>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</si>
  <si>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</si>
  <si>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</si>
  <si>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</si>
  <si>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</si>
  <si>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</si>
  <si>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</si>
  <si>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</si>
  <si>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</si>
  <si>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</si>
  <si>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</si>
  <si>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</si>
  <si>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</si>
  <si>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</si>
  <si>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</si>
  <si>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</si>
  <si>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</si>
  <si>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</si>
  <si>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</si>
  <si>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</si>
  <si>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</si>
  <si>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</si>
  <si>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</si>
  <si>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</si>
  <si>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</si>
  <si>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</si>
  <si>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</si>
  <si>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</si>
  <si>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</si>
  <si>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</si>
  <si>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</si>
  <si>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</si>
  <si>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</si>
  <si>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</si>
  <si>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</si>
  <si>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</si>
  <si>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</si>
  <si>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</si>
  <si>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</si>
  <si>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</si>
  <si>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</si>
  <si>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</si>
  <si>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</si>
  <si>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</si>
  <si>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</si>
  <si>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</si>
  <si>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</si>
  <si>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</si>
  <si>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</si>
  <si>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</si>
  <si>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</si>
  <si>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</si>
  <si>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</si>
  <si>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</si>
  <si>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</si>
  <si>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</si>
  <si>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</si>
  <si>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</si>
  <si>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</si>
  <si>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</si>
  <si>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</si>
  <si>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</si>
  <si>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</si>
  <si>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</si>
  <si>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</si>
  <si>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</si>
  <si>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</si>
  <si>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</si>
  <si>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</si>
  <si>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</si>
  <si>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</si>
  <si>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</si>
  <si>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</si>
  <si>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</si>
  <si>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</si>
  <si>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</si>
  <si>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</si>
  <si>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</si>
  <si>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</si>
  <si>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</si>
  <si>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</si>
  <si>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</si>
  <si>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</si>
  <si>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</si>
  <si>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</si>
  <si>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</si>
  <si>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</si>
  <si>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</si>
  <si>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</si>
  <si>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</si>
  <si>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</si>
  <si>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</si>
  <si>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</si>
  <si>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</si>
  <si>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</si>
  <si>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</si>
  <si>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</si>
  <si>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</si>
  <si>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</si>
  <si>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</si>
  <si>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</si>
  <si>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</si>
  <si>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</si>
  <si>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</si>
  <si>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</si>
  <si>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</si>
  <si>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</si>
  <si>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</si>
  <si>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</si>
  <si>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</si>
  <si>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</si>
  <si>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</si>
  <si>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</si>
  <si>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</si>
  <si>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</si>
  <si>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</si>
  <si>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</si>
  <si>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</si>
  <si>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</si>
  <si>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</si>
  <si>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</si>
  <si>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</si>
  <si>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</si>
  <si>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</si>
  <si>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</si>
  <si>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</si>
  <si>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</si>
  <si>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</si>
  <si>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</si>
  <si>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</si>
  <si>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</si>
  <si>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</si>
  <si>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</si>
  <si>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</si>
  <si>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</si>
  <si>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</si>
  <si>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</si>
  <si>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</si>
  <si>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</si>
  <si>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</si>
  <si>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</si>
  <si>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</si>
  <si>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</si>
  <si>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</si>
  <si>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</si>
  <si>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</si>
  <si>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</si>
  <si>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</si>
  <si>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</si>
  <si>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</si>
  <si>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</si>
  <si>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</si>
  <si>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</si>
  <si>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</si>
  <si>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</si>
  <si>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</si>
  <si>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</si>
  <si>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</si>
  <si>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</si>
  <si>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</si>
  <si>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</si>
  <si>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</si>
  <si>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</si>
  <si>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</si>
  <si>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</si>
  <si>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</si>
  <si>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</si>
  <si>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</si>
  <si>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</si>
  <si>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</si>
  <si>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</si>
  <si>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</si>
  <si>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</si>
  <si>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</si>
  <si>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</si>
  <si>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</si>
  <si>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</si>
  <si>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</si>
  <si>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</si>
  <si>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</si>
  <si>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</si>
  <si>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</si>
  <si>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</si>
  <si>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</si>
  <si>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</si>
  <si>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</si>
  <si>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</si>
  <si>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</si>
  <si>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</si>
  <si>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</si>
  <si>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</si>
  <si>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</si>
  <si>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</si>
  <si>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</si>
  <si>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</si>
  <si>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</si>
  <si>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</si>
  <si>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</si>
  <si>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</si>
  <si>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</si>
  <si>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</si>
  <si>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</si>
  <si>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</si>
  <si>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</si>
  <si>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</si>
  <si>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</si>
  <si>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</si>
  <si>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</si>
  <si>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</si>
  <si>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</si>
  <si>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</si>
  <si>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</si>
  <si>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</si>
  <si>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</si>
  <si>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</si>
  <si>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</si>
  <si>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</si>
  <si>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</si>
  <si>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</si>
  <si>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</si>
  <si>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</si>
  <si>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</si>
  <si>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</si>
  <si>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</si>
  <si>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</si>
  <si>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</si>
  <si>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</si>
  <si>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</si>
  <si>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</si>
  <si>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</si>
  <si>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</si>
  <si>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</si>
  <si>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</si>
  <si>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</si>
  <si>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</si>
  <si>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</si>
  <si>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</si>
  <si>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</si>
  <si>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</si>
  <si>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</si>
  <si>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</si>
  <si>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</si>
  <si>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</si>
  <si>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</si>
  <si>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</si>
  <si>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</si>
  <si>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</si>
  <si>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</si>
  <si>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</si>
  <si>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</si>
  <si>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</si>
  <si>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</si>
  <si>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</si>
  <si>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</si>
  <si>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</si>
  <si>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</si>
  <si>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</si>
  <si>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</si>
  <si>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</si>
  <si>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</si>
  <si>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</si>
  <si>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</si>
  <si>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</si>
  <si>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</si>
  <si>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</si>
  <si>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</si>
  <si>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</si>
  <si>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</si>
  <si>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</si>
  <si>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</si>
  <si>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</si>
  <si>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</si>
  <si>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</si>
  <si>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</si>
  <si>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</si>
  <si>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</si>
  <si>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</si>
  <si>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</si>
  <si>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</si>
  <si>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</si>
  <si>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</si>
  <si>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</si>
  <si>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</si>
  <si>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</si>
  <si>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</si>
  <si>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</si>
  <si>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</si>
  <si>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</si>
  <si>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</si>
  <si>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</si>
  <si>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</si>
  <si>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</si>
  <si>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</si>
  <si>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</si>
  <si>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</si>
  <si>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</si>
  <si>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</si>
  <si>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</si>
  <si>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</si>
  <si>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</si>
  <si>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</si>
  <si>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</si>
  <si>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</si>
  <si>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</si>
  <si>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</si>
  <si>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</si>
  <si>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</si>
  <si>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</si>
  <si>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</si>
  <si>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</si>
  <si>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</si>
  <si>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</si>
  <si>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</si>
  <si>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</si>
  <si>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</si>
  <si>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</si>
  <si>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</si>
  <si>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</si>
  <si>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</si>
  <si>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</si>
  <si>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</si>
  <si>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</si>
  <si>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</si>
  <si>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</si>
  <si>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</si>
  <si>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</si>
  <si>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</si>
  <si>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</si>
  <si>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</si>
  <si>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</si>
  <si>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</si>
  <si>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</si>
  <si>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</si>
  <si>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</si>
  <si>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</si>
  <si>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</si>
  <si>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</si>
  <si>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</si>
  <si>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</si>
  <si>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</si>
  <si>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</si>
  <si>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</si>
  <si>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</si>
  <si>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</si>
  <si>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</si>
  <si>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</si>
  <si>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</si>
  <si>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</si>
  <si>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</si>
  <si>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</si>
  <si>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</si>
  <si>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</si>
  <si>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</si>
  <si>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</si>
  <si>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</si>
  <si>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</si>
  <si>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</si>
  <si>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</si>
  <si>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</si>
  <si>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</si>
  <si>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</si>
  <si>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</si>
  <si>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</si>
  <si>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</si>
  <si>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</si>
  <si>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</si>
  <si>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</si>
  <si>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</si>
  <si>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</si>
  <si>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</si>
  <si>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</si>
  <si>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</si>
  <si>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</si>
  <si>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</si>
  <si>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</si>
  <si>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</si>
  <si>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</si>
  <si>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</si>
  <si>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</si>
  <si>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</si>
  <si>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</si>
  <si>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</si>
  <si>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</si>
  <si>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</si>
  <si>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</si>
  <si>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</si>
  <si>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</si>
  <si>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</si>
  <si>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</si>
  <si>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</si>
  <si>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</si>
  <si>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</si>
  <si>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</si>
  <si>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</si>
  <si>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</si>
  <si>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</si>
  <si>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</si>
  <si>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</si>
  <si>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</si>
  <si>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</si>
  <si>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</si>
  <si>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</si>
  <si>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</si>
  <si>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</si>
  <si>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</si>
  <si>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</si>
  <si>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</si>
  <si>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</si>
  <si>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</si>
  <si>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</si>
  <si>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</si>
  <si>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</si>
  <si>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</si>
  <si>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</si>
  <si>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</si>
  <si>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</si>
  <si>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</si>
  <si>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</si>
  <si>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</si>
  <si>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</si>
  <si>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</si>
  <si>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</si>
  <si>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</si>
  <si>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</si>
  <si>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</si>
  <si>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</si>
  <si>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</si>
  <si>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</si>
  <si>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</si>
  <si>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</si>
  <si>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</si>
  <si>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</si>
  <si>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</si>
  <si>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</si>
  <si>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</si>
  <si>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</si>
  <si>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</si>
  <si>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</si>
  <si>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</si>
  <si>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</si>
  <si>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</si>
  <si>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</si>
  <si>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</si>
  <si>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</si>
  <si>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</si>
  <si>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</si>
  <si>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</si>
  <si>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</si>
  <si>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</si>
  <si>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</si>
  <si>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</si>
  <si>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</si>
  <si>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</si>
  <si>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</si>
  <si>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</si>
  <si>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</si>
  <si>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</si>
  <si>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</si>
  <si>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</si>
  <si>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</si>
  <si>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</si>
  <si>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</si>
  <si>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</si>
  <si>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</si>
  <si>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</si>
  <si>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</si>
  <si>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</si>
  <si>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</si>
  <si>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</si>
  <si>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</si>
  <si>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</si>
  <si>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</si>
  <si>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</si>
  <si>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</si>
  <si>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</si>
  <si>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</si>
  <si>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</si>
  <si>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</si>
  <si>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</si>
  <si>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</si>
  <si>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</si>
  <si>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</si>
  <si>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</si>
  <si>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</si>
  <si>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</si>
  <si>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</si>
  <si>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</si>
  <si>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</si>
  <si>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</si>
  <si>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</si>
  <si>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</si>
  <si>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</si>
  <si>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</si>
  <si>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</si>
  <si>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</si>
  <si>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</si>
  <si>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</si>
  <si>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</si>
  <si>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</si>
  <si>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</si>
  <si>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</si>
  <si>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</si>
  <si>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</si>
  <si>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</si>
  <si>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</si>
  <si>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</si>
  <si>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</si>
  <si>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</si>
  <si>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</si>
  <si>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</si>
  <si>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</si>
  <si>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</si>
  <si>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</si>
  <si>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</si>
  <si>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</si>
  <si>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</si>
  <si>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</si>
  <si>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</si>
  <si>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</si>
  <si>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</si>
  <si>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</si>
  <si>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</si>
  <si>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</si>
  <si>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</si>
  <si>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</si>
  <si>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</si>
  <si>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</si>
  <si>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</si>
  <si>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</si>
  <si>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</si>
  <si>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</si>
  <si>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</si>
  <si>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</si>
  <si>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</si>
  <si>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</si>
  <si>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</si>
  <si>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</si>
  <si>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</si>
  <si>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</si>
  <si>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</si>
  <si>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</si>
  <si>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</si>
  <si>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</si>
  <si>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</si>
  <si>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</si>
  <si>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</si>
  <si>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</si>
  <si>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</si>
  <si>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</si>
  <si>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</si>
  <si>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</si>
  <si>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</si>
  <si>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</si>
  <si>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</si>
  <si>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</si>
  <si>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</si>
  <si>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</si>
  <si>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</si>
  <si>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</si>
  <si>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</si>
  <si>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</si>
  <si>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</si>
  <si>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</si>
  <si>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</si>
  <si>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</si>
  <si>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</si>
  <si>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</si>
  <si>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</si>
  <si>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</si>
  <si>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</si>
  <si>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</si>
  <si>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</si>
  <si>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</si>
  <si>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</si>
  <si>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</si>
  <si>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</si>
  <si>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</si>
  <si>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</si>
  <si>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</si>
  <si>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</si>
  <si>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</si>
  <si>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</si>
  <si>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</si>
  <si>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</si>
  <si>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</si>
  <si>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</si>
  <si>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</si>
  <si>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</si>
  <si>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</si>
  <si>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</si>
  <si>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</si>
  <si>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</si>
  <si>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</si>
  <si>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</si>
  <si>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</si>
  <si>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</si>
  <si>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</si>
  <si>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</si>
  <si>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</si>
  <si>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</si>
  <si>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</si>
  <si>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</si>
  <si>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</si>
  <si>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</si>
  <si>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</si>
  <si>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</si>
  <si>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</si>
  <si>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</si>
  <si>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</si>
  <si>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</si>
  <si>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</si>
  <si>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</si>
  <si>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</si>
  <si>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</si>
  <si>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</si>
  <si>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</si>
  <si>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</si>
  <si>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</si>
  <si>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</si>
  <si>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</si>
  <si>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</si>
  <si>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</si>
  <si>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</si>
  <si>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</si>
  <si>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</si>
  <si>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</si>
  <si>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</si>
  <si>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</si>
  <si>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</si>
  <si>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</si>
  <si>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</si>
  <si>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</si>
  <si>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</si>
  <si>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</si>
  <si>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</si>
  <si>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</si>
  <si>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</si>
  <si>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</si>
  <si>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</si>
  <si>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</si>
  <si>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</si>
  <si>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</si>
  <si>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</si>
  <si>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</si>
  <si>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</si>
  <si>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</si>
  <si>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</si>
  <si>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</si>
  <si>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</si>
  <si>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</si>
  <si>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</si>
  <si>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</si>
  <si>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</si>
  <si>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</si>
  <si>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</si>
  <si>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</si>
  <si>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</si>
  <si>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</si>
  <si>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</si>
  <si>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</si>
  <si>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</si>
  <si>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</si>
  <si>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</si>
  <si>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</si>
  <si>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</si>
  <si>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</si>
  <si>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</si>
  <si>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</si>
  <si>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</si>
  <si>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</si>
  <si>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</si>
  <si>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</si>
  <si>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</si>
  <si>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</si>
  <si>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</si>
  <si>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</si>
  <si>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</si>
  <si>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</si>
  <si>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</si>
  <si>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</si>
  <si>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</si>
  <si>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</si>
  <si>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</si>
  <si>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</si>
  <si>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</si>
  <si>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</si>
  <si>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</si>
  <si>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</si>
  <si>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</si>
  <si>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</si>
  <si>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</si>
  <si>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</si>
  <si>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</si>
  <si>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</si>
  <si>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</si>
  <si>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</si>
  <si>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</si>
  <si>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</si>
  <si>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</si>
  <si>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</si>
  <si>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</si>
  <si>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</si>
  <si>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</si>
  <si>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</si>
  <si>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</si>
  <si>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</si>
  <si>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</si>
  <si>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</si>
  <si>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</si>
  <si>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</si>
  <si>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</si>
  <si>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</si>
  <si>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</si>
  <si>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</si>
  <si>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</si>
  <si>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</si>
  <si>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</si>
  <si>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</si>
  <si>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</si>
  <si>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</si>
  <si>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</si>
  <si>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</si>
  <si>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</si>
  <si>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</si>
  <si>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</si>
  <si>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</si>
  <si>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</si>
  <si>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</si>
  <si>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</si>
  <si>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</si>
  <si>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</si>
  <si>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</si>
  <si>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</si>
  <si>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</si>
  <si>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</si>
  <si>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</si>
  <si>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</si>
  <si>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</si>
  <si>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</si>
  <si>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</si>
  <si>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</si>
  <si>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</si>
  <si>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</si>
  <si>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</si>
  <si>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</si>
  <si>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</si>
  <si>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</si>
  <si>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</si>
  <si>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</si>
  <si>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</si>
  <si>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</si>
  <si>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</si>
  <si>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</si>
  <si>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</si>
  <si>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</si>
  <si>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</si>
  <si>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</si>
  <si>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</si>
  <si>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</si>
  <si>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</si>
  <si>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</si>
  <si>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</si>
  <si>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</si>
  <si>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</si>
  <si>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</si>
  <si>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</si>
  <si>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</si>
  <si>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</si>
  <si>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</si>
  <si>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</si>
  <si>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</si>
  <si>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</si>
  <si>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</si>
  <si>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</si>
  <si>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</si>
  <si>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</si>
  <si>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</si>
  <si>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</si>
  <si>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</si>
  <si>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</si>
  <si>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</si>
  <si>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</si>
  <si>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</si>
  <si>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</si>
  <si>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</si>
  <si>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</si>
  <si>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</si>
  <si>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</si>
  <si>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</si>
  <si>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</si>
  <si>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</si>
  <si>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</si>
  <si>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</si>
  <si>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</si>
  <si>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</si>
  <si>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</si>
  <si>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</si>
  <si>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</si>
  <si>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</si>
  <si>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</si>
  <si>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</si>
  <si>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</si>
  <si>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</si>
  <si>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</si>
  <si>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</si>
  <si>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</si>
  <si>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</si>
  <si>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</si>
  <si>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</si>
  <si>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</si>
  <si>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</si>
  <si>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</si>
  <si>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</si>
  <si>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</si>
  <si>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</si>
  <si>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</si>
  <si>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</si>
  <si>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</si>
  <si>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</si>
  <si>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</si>
  <si>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</si>
  <si>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</si>
  <si>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</si>
  <si>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</si>
  <si>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</si>
  <si>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</si>
  <si>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</si>
  <si>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</si>
  <si>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</si>
  <si>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</si>
  <si>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</si>
  <si>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</si>
  <si>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</si>
  <si>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</si>
  <si>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</si>
  <si>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</si>
  <si>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</si>
  <si>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</si>
  <si>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</si>
  <si>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</si>
  <si>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</si>
  <si>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</si>
  <si>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</si>
  <si>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</si>
  <si>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</si>
  <si>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</si>
  <si>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</si>
  <si>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</si>
  <si>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</si>
  <si>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</si>
  <si>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</si>
  <si>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</si>
  <si>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</si>
  <si>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</si>
  <si>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</si>
  <si>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</si>
  <si>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</si>
  <si>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</si>
  <si>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</si>
  <si>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</si>
  <si>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</si>
  <si>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</si>
  <si>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</si>
  <si>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</si>
  <si>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</si>
  <si>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</si>
  <si>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</si>
  <si>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</si>
  <si>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</si>
  <si>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</si>
  <si>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</si>
  <si>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</si>
  <si>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</si>
  <si>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</si>
  <si>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</si>
  <si>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</si>
  <si>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</si>
  <si>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</si>
  <si>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</si>
  <si>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</si>
  <si>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</si>
  <si>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</si>
  <si>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</si>
  <si>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</si>
  <si>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</si>
  <si>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</si>
  <si>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</si>
  <si>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</si>
  <si>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</si>
  <si>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</si>
  <si>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</si>
  <si>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</si>
  <si>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</si>
  <si>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</si>
  <si>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</si>
  <si>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</si>
  <si>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</si>
  <si>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</si>
  <si>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</si>
  <si>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</si>
  <si>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</si>
  <si>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</si>
  <si>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</si>
  <si>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</si>
  <si>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</si>
  <si>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</si>
  <si>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</si>
  <si>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</si>
  <si>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</si>
  <si>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</si>
  <si>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</si>
  <si>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</si>
  <si>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</si>
  <si>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</si>
  <si>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</si>
  <si>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</si>
  <si>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</si>
  <si>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</si>
  <si>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</si>
  <si>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</si>
  <si>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</si>
  <si>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</si>
  <si>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</si>
  <si>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</si>
  <si>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</si>
  <si>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</si>
  <si>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</si>
  <si>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</si>
  <si>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</si>
  <si>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</si>
  <si>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</si>
  <si>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</si>
  <si>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</si>
  <si>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</si>
  <si>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</si>
  <si>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</si>
  <si>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</si>
  <si>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</si>
  <si>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</si>
  <si>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</si>
  <si>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</si>
  <si>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</si>
  <si>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</si>
  <si>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</si>
  <si>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</si>
  <si>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</si>
  <si>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</si>
  <si>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</si>
  <si>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</si>
  <si>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</si>
  <si>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</si>
  <si>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</si>
  <si>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</si>
  <si>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</si>
  <si>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</si>
  <si>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</si>
  <si>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</si>
  <si>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</si>
  <si>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</si>
  <si>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</si>
  <si>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</si>
  <si>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</si>
  <si>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</si>
  <si>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</si>
  <si>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</si>
  <si>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</si>
  <si>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</si>
  <si>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</si>
  <si>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</si>
  <si>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</si>
  <si>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</si>
  <si>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</si>
  <si>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</si>
  <si>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</si>
  <si>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</si>
  <si>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</si>
  <si>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</si>
  <si>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</si>
  <si>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</si>
  <si>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</si>
  <si>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</si>
  <si>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</si>
  <si>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</si>
  <si>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</si>
  <si>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</si>
  <si>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</si>
  <si>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</si>
  <si>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</si>
  <si>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</si>
  <si>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</si>
  <si>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</si>
  <si>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</si>
  <si>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</si>
  <si>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</si>
  <si>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</si>
  <si>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</si>
  <si>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</si>
  <si>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</si>
  <si>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</si>
  <si>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</si>
  <si>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</si>
  <si>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</si>
  <si>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</si>
  <si>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</si>
  <si>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</si>
  <si>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</si>
  <si>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</si>
  <si>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</si>
  <si>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</si>
  <si>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</si>
  <si>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</si>
  <si>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</si>
  <si>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</si>
  <si>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</si>
  <si>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</si>
  <si>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</si>
  <si>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</si>
  <si>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</si>
  <si>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</si>
  <si>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</si>
  <si>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</si>
  <si>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</si>
  <si>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</si>
  <si>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</si>
  <si>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</si>
  <si>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</si>
  <si>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</si>
  <si>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</si>
  <si>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</si>
  <si>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</si>
  <si>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</si>
  <si>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</si>
  <si>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</si>
  <si>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</si>
  <si>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</si>
  <si>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</si>
  <si>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</si>
  <si>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</si>
  <si>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</si>
  <si>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</si>
  <si>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</si>
  <si>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</si>
  <si>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</si>
  <si>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</si>
  <si>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</si>
  <si>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</si>
  <si>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</si>
  <si>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</si>
  <si>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</si>
  <si>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</si>
  <si>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</si>
  <si>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</si>
  <si>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</si>
  <si>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</si>
  <si>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</si>
  <si>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</si>
  <si>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</si>
  <si>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</si>
  <si>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</si>
  <si>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</si>
  <si>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</si>
  <si>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</si>
  <si>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</si>
  <si>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</si>
  <si>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</si>
  <si>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</si>
  <si>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</si>
  <si>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</si>
  <si>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</si>
  <si>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</si>
  <si>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</si>
  <si>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</si>
  <si>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</si>
  <si>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</si>
  <si>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</si>
  <si>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</si>
  <si>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</si>
  <si>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</si>
  <si>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</si>
  <si>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</si>
  <si>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</si>
  <si>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</si>
  <si>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</si>
  <si>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</si>
  <si>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</si>
  <si>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</si>
  <si>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</si>
  <si>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</si>
  <si>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</si>
  <si>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</si>
  <si>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</si>
  <si>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</si>
  <si>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</si>
  <si>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</si>
  <si>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</si>
  <si>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</si>
  <si>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</si>
  <si>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</si>
  <si>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</si>
  <si>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</si>
  <si>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</si>
  <si>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</si>
  <si>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</si>
  <si>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</si>
  <si>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</si>
  <si>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</si>
  <si>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</si>
  <si>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</si>
  <si>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</si>
  <si>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</si>
  <si>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</si>
  <si>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</si>
  <si>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</si>
  <si>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</si>
  <si>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</si>
  <si>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</si>
  <si>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</si>
  <si>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</si>
  <si>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</si>
  <si>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</si>
  <si>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</si>
  <si>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</si>
  <si>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</si>
  <si>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</si>
  <si>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</si>
  <si>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</si>
  <si>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</si>
  <si>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</si>
  <si>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</si>
  <si>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</si>
  <si>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</si>
  <si>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</si>
  <si>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</si>
  <si>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</si>
  <si>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</si>
  <si>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</si>
  <si>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</si>
  <si>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</si>
  <si>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</si>
  <si>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</si>
  <si>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</si>
  <si>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</si>
  <si>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</si>
  <si>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</si>
  <si>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</si>
  <si>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</si>
  <si>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</si>
  <si>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</si>
  <si>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</si>
  <si>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</si>
  <si>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</si>
  <si>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</si>
  <si>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</si>
  <si>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</si>
  <si>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</si>
  <si>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</si>
  <si>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</si>
  <si>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</si>
  <si>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</si>
  <si>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</si>
  <si>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</si>
  <si>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</si>
  <si>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</si>
  <si>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</si>
  <si>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</si>
  <si>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</si>
  <si>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</si>
  <si>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</si>
  <si>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</si>
  <si>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</si>
  <si>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</si>
  <si>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</si>
  <si>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</si>
  <si>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</si>
  <si>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</si>
  <si>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</si>
  <si>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</si>
  <si>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</si>
  <si>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</si>
  <si>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</si>
  <si>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</si>
  <si>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</si>
  <si>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</si>
  <si>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</si>
  <si>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</si>
  <si>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</si>
  <si>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</si>
  <si>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</si>
  <si>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</si>
  <si>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</si>
  <si>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</si>
  <si>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</si>
  <si>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</si>
  <si>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</si>
  <si>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</si>
  <si>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</si>
  <si>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</si>
  <si>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</si>
  <si>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</si>
  <si>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</si>
  <si>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</si>
  <si>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</si>
  <si>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</si>
  <si>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</si>
  <si>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</si>
  <si>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</si>
  <si>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</si>
  <si>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</si>
  <si>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</si>
  <si>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</si>
  <si>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</si>
  <si>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</si>
  <si>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</si>
  <si>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</si>
  <si>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</si>
  <si>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</si>
  <si>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</si>
  <si>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</si>
  <si>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</si>
  <si>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</si>
  <si>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</si>
  <si>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</si>
  <si>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</si>
  <si>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</si>
  <si>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</si>
  <si>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</si>
  <si>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</si>
  <si>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</si>
  <si>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</si>
  <si>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</si>
  <si>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</si>
  <si>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</si>
  <si>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</si>
  <si>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</si>
  <si>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</si>
  <si>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</si>
  <si>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</si>
  <si>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</si>
  <si>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</si>
  <si>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</si>
  <si>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</si>
  <si>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</si>
  <si>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</si>
  <si>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</si>
  <si>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</si>
  <si>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</si>
  <si>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</si>
  <si>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</si>
  <si>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</si>
  <si>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</si>
  <si>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</si>
  <si>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</si>
  <si>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</si>
  <si>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</si>
  <si>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</si>
  <si>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</si>
  <si>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</si>
  <si>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</si>
  <si>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</si>
  <si>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</si>
  <si>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</si>
  <si>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</si>
  <si>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</si>
  <si>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</si>
  <si>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</si>
  <si>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</si>
  <si>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</si>
  <si>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</si>
  <si>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</si>
  <si>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</si>
  <si>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</si>
  <si>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</si>
  <si>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</si>
  <si>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</si>
  <si>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</si>
  <si>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</si>
  <si>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</si>
  <si>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</si>
  <si>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</si>
  <si>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</si>
  <si>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</si>
  <si>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</si>
  <si>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</si>
  <si>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</si>
  <si>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</si>
  <si>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</si>
  <si>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</si>
  <si>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</si>
  <si>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</si>
  <si>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</si>
  <si>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</si>
  <si>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</si>
  <si>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</si>
  <si>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</si>
  <si>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</si>
  <si>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</si>
  <si>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</si>
  <si>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</si>
  <si>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</si>
  <si>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</si>
  <si>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</si>
  <si>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</si>
  <si>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</si>
  <si>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</si>
  <si>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</si>
  <si>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</si>
  <si>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</si>
  <si>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</si>
  <si>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</si>
  <si>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</si>
  <si>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</si>
  <si>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</si>
  <si>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</si>
  <si>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</si>
  <si>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</si>
  <si>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</si>
  <si>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</si>
  <si>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</si>
  <si>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</si>
  <si>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</si>
  <si>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</si>
  <si>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</si>
  <si>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</si>
  <si>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</si>
  <si>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</si>
  <si>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</si>
  <si>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</si>
  <si>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</si>
  <si>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</si>
  <si>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</si>
  <si>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</si>
  <si>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</si>
  <si>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</si>
  <si>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</si>
  <si>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</si>
  <si>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</si>
  <si>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</si>
  <si>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</si>
  <si>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</si>
  <si>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</si>
  <si>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</si>
  <si>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</si>
  <si>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</si>
  <si>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</si>
  <si>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</si>
  <si>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</si>
  <si>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</si>
  <si>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</si>
  <si>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</si>
  <si>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</si>
  <si>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</si>
  <si>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</si>
  <si>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</si>
  <si>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</si>
  <si>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</si>
  <si>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</si>
  <si>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</si>
  <si>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</si>
  <si>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</si>
  <si>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</si>
  <si>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</si>
  <si>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</si>
  <si>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</si>
  <si>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</si>
  <si>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</si>
  <si>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</si>
  <si>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</si>
  <si>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</si>
  <si>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</si>
  <si>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</si>
  <si>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</si>
  <si>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</si>
  <si>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</si>
  <si>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</si>
  <si>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</si>
  <si>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</si>
  <si>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</si>
  <si>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</si>
  <si>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</si>
  <si>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</si>
  <si>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</si>
  <si>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</si>
  <si>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</si>
  <si>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</si>
  <si>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</si>
  <si>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</si>
  <si>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</si>
  <si>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</si>
  <si>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</si>
  <si>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</si>
  <si>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</si>
  <si>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</si>
  <si>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</si>
  <si>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</si>
  <si>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</si>
  <si>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</si>
  <si>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</si>
  <si>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</si>
  <si>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</si>
  <si>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</si>
  <si>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</si>
  <si>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</si>
  <si>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</si>
  <si>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</si>
  <si>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</si>
  <si>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</si>
  <si>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</si>
  <si>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</si>
  <si>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</si>
  <si>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</si>
  <si>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</si>
  <si>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</si>
  <si>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</si>
  <si>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</si>
  <si>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</si>
  <si>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</si>
  <si>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</si>
  <si>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</si>
  <si>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</si>
  <si>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</si>
  <si>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</si>
  <si>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</si>
  <si>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</si>
  <si>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</si>
  <si>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</si>
  <si>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</si>
  <si>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</si>
  <si>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</si>
  <si>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</si>
  <si>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</si>
  <si>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</si>
  <si>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</si>
  <si>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</si>
  <si>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</si>
  <si>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</si>
  <si>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</si>
  <si>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</si>
  <si>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</si>
  <si>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</si>
  <si>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</si>
  <si>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</si>
  <si>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</si>
  <si>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</si>
  <si>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</si>
  <si>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</si>
  <si>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</si>
  <si>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</si>
  <si>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</si>
  <si>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</si>
  <si>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</si>
  <si>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</si>
  <si>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</si>
  <si>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</si>
  <si>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</si>
  <si>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</si>
  <si>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</si>
  <si>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</si>
  <si>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</si>
  <si>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</si>
  <si>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</si>
  <si>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</si>
  <si>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</si>
  <si>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</si>
  <si>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</si>
  <si>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</si>
  <si>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</si>
  <si>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</si>
  <si>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</si>
  <si>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</si>
  <si>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</si>
  <si>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</si>
  <si>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</si>
  <si>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</si>
  <si>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</si>
  <si>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</si>
  <si>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</si>
  <si>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</si>
  <si>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</si>
  <si>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</si>
  <si>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</si>
  <si>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</si>
  <si>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</si>
  <si>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</si>
  <si>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</si>
  <si>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</si>
  <si>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</si>
  <si>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</si>
  <si>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</si>
  <si>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</si>
  <si>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</si>
  <si>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</si>
  <si>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</si>
  <si>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</si>
  <si>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</si>
  <si>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</si>
  <si>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</si>
  <si>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</si>
  <si>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</si>
  <si>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</si>
  <si>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</si>
  <si>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</si>
  <si>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</si>
  <si>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</si>
  <si>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</si>
  <si>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</si>
  <si>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</si>
  <si>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</si>
  <si>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</si>
  <si>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</si>
  <si>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</si>
  <si>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</si>
  <si>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</si>
  <si>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</si>
  <si>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</si>
  <si>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</si>
  <si>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</si>
  <si>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</si>
  <si>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</si>
  <si>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</si>
  <si>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</si>
  <si>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</si>
  <si>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</si>
  <si>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</si>
  <si>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</si>
  <si>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</si>
  <si>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</si>
  <si>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</si>
  <si>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</si>
  <si>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</si>
  <si>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</si>
  <si>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</si>
  <si>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</si>
  <si>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</si>
  <si>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</si>
  <si>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</si>
  <si>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</si>
  <si>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</si>
  <si>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</si>
  <si>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</si>
  <si>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</si>
  <si>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</si>
  <si>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</si>
  <si>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</si>
  <si>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</si>
  <si>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</si>
  <si>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</si>
  <si>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</si>
  <si>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</si>
  <si>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</si>
  <si>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</si>
  <si>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</si>
  <si>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</si>
  <si>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</si>
  <si>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</si>
  <si>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</si>
  <si>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</si>
  <si>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</si>
  <si>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</si>
  <si>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</si>
  <si>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</si>
  <si>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</si>
  <si>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</si>
  <si>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</si>
  <si>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</si>
  <si>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</si>
  <si>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</si>
  <si>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</si>
  <si>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</si>
  <si>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</si>
  <si>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</si>
  <si>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</si>
  <si>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</si>
  <si>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</si>
  <si>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</si>
  <si>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</si>
  <si>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</si>
  <si>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</si>
  <si>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</si>
  <si>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</si>
  <si>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</si>
  <si>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</si>
  <si>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</si>
  <si>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</si>
  <si>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</si>
  <si>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</si>
  <si>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</si>
  <si>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</si>
  <si>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</si>
  <si>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</si>
  <si>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</si>
  <si>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</si>
  <si>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</si>
  <si>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</si>
  <si>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</si>
  <si>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</si>
  <si>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</si>
  <si>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</si>
  <si>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</si>
  <si>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</si>
  <si>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</si>
  <si>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</si>
  <si>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</si>
  <si>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</si>
  <si>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</si>
  <si>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</si>
  <si>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</si>
  <si>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</si>
  <si>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</si>
  <si>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</si>
  <si>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</si>
  <si>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</si>
  <si>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</si>
  <si>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</si>
  <si>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</si>
  <si>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</si>
  <si>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</si>
  <si>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</si>
  <si>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</si>
  <si>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</si>
  <si>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</si>
  <si>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</si>
  <si>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</si>
  <si>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</si>
  <si>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</si>
  <si>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</si>
  <si>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</si>
  <si>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</si>
  <si>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</si>
  <si>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</si>
  <si>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</si>
  <si>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</si>
  <si>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</si>
  <si>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</si>
  <si>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</si>
  <si>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</si>
  <si>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</si>
  <si>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</si>
  <si>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</si>
  <si>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</si>
  <si>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</si>
  <si>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</si>
  <si>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</si>
  <si>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</si>
  <si>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</si>
  <si>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</si>
  <si>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</si>
  <si>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</si>
  <si>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</si>
  <si>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</si>
  <si>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</si>
  <si>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</si>
  <si>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</si>
  <si>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</si>
  <si>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</si>
  <si>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</si>
  <si>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</si>
  <si>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</si>
  <si>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</si>
  <si>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</si>
  <si>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</si>
  <si>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</si>
  <si>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</si>
  <si>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</si>
  <si>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</si>
  <si>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</si>
  <si>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</si>
  <si>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</si>
  <si>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</si>
  <si>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</si>
  <si>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</si>
  <si>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</si>
  <si>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</si>
  <si>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</si>
  <si>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</si>
  <si>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</si>
  <si>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</si>
  <si>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</si>
  <si>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</si>
  <si>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</si>
  <si>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</si>
  <si>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</si>
  <si>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</si>
  <si>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</si>
  <si>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</si>
  <si>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</si>
  <si>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</si>
  <si>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</si>
  <si>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</si>
  <si>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</si>
  <si>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</si>
  <si>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</si>
  <si>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</si>
  <si>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</si>
  <si>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</si>
  <si>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</si>
  <si>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</si>
  <si>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</si>
  <si>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</si>
  <si>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</si>
  <si>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</si>
  <si>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</si>
  <si>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</si>
  <si>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</si>
  <si>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</si>
  <si>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</si>
  <si>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</si>
  <si>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</si>
  <si>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</si>
  <si>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</si>
  <si>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</si>
  <si>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</si>
  <si>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</si>
  <si>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</si>
  <si>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</si>
  <si>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</si>
  <si>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</si>
  <si>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</si>
  <si>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</si>
  <si>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</si>
  <si>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</si>
  <si>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</si>
  <si>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</si>
  <si>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</si>
  <si>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</si>
  <si>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</si>
  <si>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</si>
  <si>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</si>
  <si>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</si>
  <si>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</si>
  <si>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</si>
  <si>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</si>
  <si>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</si>
  <si>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</si>
  <si>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</si>
  <si>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</si>
  <si>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</si>
  <si>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</si>
  <si>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</si>
  <si>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</si>
  <si>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</si>
  <si>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</si>
  <si>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</si>
  <si>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</si>
  <si>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</si>
  <si>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</si>
  <si>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</si>
  <si>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</si>
  <si>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</si>
  <si>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</si>
  <si>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</si>
  <si>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</si>
  <si>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</si>
  <si>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</si>
  <si>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</si>
  <si>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</si>
  <si>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</si>
  <si>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</si>
  <si>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</si>
  <si>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</si>
  <si>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</si>
  <si>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</si>
  <si>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</si>
  <si>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</si>
  <si>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</si>
  <si>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</si>
  <si>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</si>
  <si>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</si>
  <si>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</si>
  <si>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</si>
  <si>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</si>
  <si>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</si>
  <si>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</si>
  <si>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</si>
  <si>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</si>
  <si>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</si>
  <si>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</si>
  <si>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</si>
  <si>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</si>
  <si>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</si>
  <si>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</si>
  <si>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</si>
  <si>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</si>
  <si>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</si>
  <si>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</si>
  <si>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</si>
  <si>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</si>
  <si>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</si>
  <si>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</si>
  <si>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</si>
  <si>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</si>
  <si>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</si>
  <si>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</si>
  <si>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</si>
  <si>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</si>
  <si>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</si>
  <si>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</si>
  <si>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</si>
  <si>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</si>
  <si>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</si>
  <si>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</si>
  <si>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</si>
  <si>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</si>
  <si>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</si>
  <si>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</si>
  <si>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</si>
  <si>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</si>
  <si>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</si>
  <si>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</si>
  <si>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</si>
  <si>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</si>
  <si>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</si>
  <si>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</si>
  <si>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</si>
  <si>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</si>
  <si>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</si>
  <si>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</si>
  <si>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</si>
  <si>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</si>
  <si>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</si>
  <si>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</si>
  <si>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</si>
  <si>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</si>
  <si>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</si>
  <si>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</si>
  <si>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</si>
  <si>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</si>
  <si>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</si>
  <si>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</si>
  <si>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</si>
  <si>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</si>
  <si>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</si>
  <si>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</si>
  <si>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</si>
  <si>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</si>
  <si>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</si>
  <si>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</si>
  <si>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</si>
  <si>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</si>
  <si>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</si>
  <si>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</si>
  <si>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</si>
  <si>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</si>
  <si>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</si>
  <si>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</si>
  <si>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</si>
  <si>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</si>
  <si>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</si>
  <si>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</si>
  <si>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</si>
  <si>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</si>
  <si>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</si>
  <si>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</si>
  <si>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</si>
  <si>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</si>
  <si>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</si>
  <si>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</si>
  <si>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</si>
  <si>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</si>
  <si>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</si>
  <si>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</si>
  <si>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</si>
  <si>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</si>
  <si>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</si>
  <si>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</si>
  <si>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</si>
  <si>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</si>
  <si>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</si>
  <si>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</si>
  <si>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</si>
  <si>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</si>
  <si>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</si>
  <si>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</si>
  <si>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</si>
  <si>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</si>
  <si>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</si>
  <si>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</si>
  <si>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</si>
  <si>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</si>
  <si>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</si>
  <si>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</si>
  <si>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</si>
  <si>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</si>
  <si>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</si>
  <si>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</si>
  <si>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</si>
  <si>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</si>
  <si>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</si>
  <si>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</si>
  <si>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</si>
  <si>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</si>
  <si>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</si>
  <si>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</si>
  <si>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</si>
  <si>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</si>
  <si>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</si>
  <si>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</si>
  <si>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</si>
  <si>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</si>
  <si>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</si>
  <si>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</si>
  <si>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</si>
  <si>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</si>
  <si>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</si>
  <si>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</si>
  <si>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</si>
  <si>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</si>
  <si>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</si>
  <si>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</si>
  <si>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</si>
  <si>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</si>
  <si>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</si>
  <si>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</si>
  <si>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</si>
  <si>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</si>
  <si>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</si>
  <si>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</si>
  <si>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</si>
  <si>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</si>
  <si>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</si>
  <si>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</si>
  <si>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</si>
  <si>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</si>
  <si>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</si>
  <si>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</si>
  <si>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</si>
  <si>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</si>
  <si>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</si>
  <si>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</si>
  <si>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</si>
  <si>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</si>
  <si>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</si>
  <si>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</si>
  <si>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</si>
  <si>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</si>
  <si>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</si>
  <si>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</si>
  <si>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</si>
  <si>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</si>
  <si>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</si>
  <si>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</si>
  <si>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</si>
  <si>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</si>
  <si>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</si>
  <si>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</si>
  <si>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</si>
  <si>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</si>
  <si>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</si>
  <si>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</si>
  <si>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</si>
  <si>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</si>
  <si>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</si>
  <si>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</si>
  <si>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</si>
  <si>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</si>
  <si>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</si>
  <si>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</si>
  <si>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</si>
  <si>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</si>
  <si>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</si>
  <si>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</si>
  <si>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</si>
  <si>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</si>
  <si>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</si>
  <si>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</si>
  <si>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</si>
  <si>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</si>
  <si>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</si>
  <si>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</si>
  <si>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</si>
  <si>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</si>
  <si>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</si>
  <si>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</si>
  <si>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</si>
  <si>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</si>
  <si>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</si>
  <si>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</si>
  <si>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</si>
  <si>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</si>
  <si>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</si>
  <si>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</si>
  <si>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</si>
  <si>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</si>
  <si>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</si>
  <si>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</si>
  <si>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</si>
  <si>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</si>
  <si>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</si>
  <si>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</si>
  <si>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</si>
  <si>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</si>
  <si>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</si>
  <si>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</si>
  <si>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</si>
  <si>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</si>
  <si>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</si>
  <si>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</si>
  <si>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</si>
  <si>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</si>
  <si>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</si>
  <si>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</si>
  <si>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</si>
  <si>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</si>
  <si>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</si>
  <si>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</si>
  <si>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</si>
  <si>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</si>
  <si>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</si>
  <si>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</si>
  <si>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</si>
  <si>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</si>
  <si>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</si>
  <si>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</si>
  <si>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</si>
  <si>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</si>
  <si>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</si>
  <si>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</si>
  <si>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</si>
  <si>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</si>
  <si>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</si>
  <si>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</si>
  <si>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</si>
  <si>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</si>
  <si>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</si>
  <si>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</si>
  <si>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</si>
  <si>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</si>
  <si>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</si>
  <si>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</si>
  <si>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</si>
  <si>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</si>
  <si>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</si>
  <si>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</si>
  <si>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</si>
  <si>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</si>
  <si>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</si>
  <si>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</si>
  <si>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</si>
  <si>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</si>
  <si>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</si>
  <si>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</si>
  <si>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</si>
  <si>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</si>
  <si>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</si>
  <si>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</si>
  <si>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</si>
  <si>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</si>
  <si>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</si>
  <si>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</si>
  <si>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</si>
  <si>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</si>
  <si>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</si>
  <si>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</si>
  <si>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</si>
  <si>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</si>
  <si>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</si>
  <si>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</si>
  <si>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</si>
  <si>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</si>
  <si>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</si>
  <si>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</si>
  <si>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</si>
  <si>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</si>
  <si>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</si>
  <si>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</si>
  <si>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</si>
  <si>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</si>
  <si>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</si>
  <si>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</si>
  <si>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</si>
  <si>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</si>
  <si>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</si>
  <si>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</si>
  <si>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</si>
  <si>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</si>
  <si>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</si>
  <si>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</si>
  <si>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</si>
  <si>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</si>
  <si>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</si>
  <si>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</si>
  <si>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</si>
  <si>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</si>
  <si>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</si>
  <si>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</si>
  <si>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</si>
  <si>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</si>
  <si>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</si>
  <si>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</si>
  <si>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</si>
  <si>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</si>
  <si>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</si>
  <si>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</si>
  <si>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</si>
  <si>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</si>
  <si>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</si>
  <si>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</si>
  <si>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</si>
  <si>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</si>
  <si>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</si>
  <si>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</si>
  <si>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</si>
  <si>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</si>
  <si>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</si>
  <si>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</si>
  <si>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</si>
  <si>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</si>
  <si>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</si>
  <si>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</si>
  <si>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</si>
  <si>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</si>
  <si>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</si>
  <si>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</si>
  <si>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</si>
  <si>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</si>
  <si>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</si>
  <si>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</si>
  <si>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</si>
  <si>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</si>
  <si>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</si>
  <si>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</si>
  <si>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</si>
  <si>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</si>
  <si>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</si>
  <si>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</si>
  <si>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</si>
  <si>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</si>
  <si>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</si>
  <si>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</si>
  <si>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</si>
  <si>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</si>
  <si>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</si>
  <si>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</si>
  <si>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</si>
  <si>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</si>
  <si>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</si>
  <si>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</si>
  <si>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</si>
  <si>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</si>
  <si>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</si>
  <si>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</si>
  <si>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</si>
  <si>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</si>
  <si>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</si>
  <si>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</si>
  <si>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</si>
  <si>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</si>
  <si>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</si>
  <si>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</si>
  <si>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</si>
  <si>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</si>
  <si>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</si>
  <si>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</si>
  <si>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</si>
  <si>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</si>
  <si>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</si>
  <si>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</si>
  <si>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</si>
  <si>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</si>
  <si>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</si>
  <si>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</si>
  <si>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</si>
  <si>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</si>
  <si>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</si>
  <si>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</si>
  <si>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</si>
  <si>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</si>
  <si>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</si>
  <si>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</si>
  <si>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</si>
  <si>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</si>
  <si>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</si>
  <si>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</si>
  <si>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</si>
  <si>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</si>
  <si>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</si>
  <si>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</si>
  <si>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</si>
  <si>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</si>
  <si>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</si>
  <si>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</si>
  <si>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</si>
  <si>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</si>
  <si>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</si>
  <si>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</si>
  <si>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</si>
  <si>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</si>
  <si>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</si>
  <si>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</si>
  <si>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</si>
  <si>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</si>
  <si>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</si>
  <si>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</si>
  <si>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</si>
  <si>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</si>
  <si>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</si>
  <si>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</si>
  <si>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</si>
  <si>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</si>
  <si>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</si>
  <si>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</si>
  <si>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</si>
  <si>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</si>
  <si>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</si>
  <si>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</si>
  <si>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</si>
  <si>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</si>
  <si>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</si>
  <si>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</si>
  <si>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</si>
  <si>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</si>
  <si>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</si>
  <si>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</si>
  <si>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</si>
  <si>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</si>
  <si>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</si>
  <si>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</si>
  <si>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</si>
  <si>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</si>
  <si>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</si>
  <si>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</si>
  <si>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</si>
  <si>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</si>
  <si>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</si>
  <si>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</si>
  <si>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</si>
  <si>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</si>
  <si>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</si>
  <si>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</si>
  <si>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</si>
  <si>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</si>
  <si>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</si>
  <si>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</si>
  <si>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</si>
  <si>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</si>
  <si>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</si>
  <si>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</si>
  <si>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</si>
  <si>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</si>
  <si>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</si>
  <si>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</si>
  <si>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</si>
  <si>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</si>
  <si>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</si>
  <si>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</si>
  <si>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</si>
  <si>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</si>
  <si>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</si>
  <si>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</si>
  <si>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</si>
  <si>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</si>
  <si>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</si>
  <si>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</si>
  <si>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</si>
  <si>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</si>
  <si>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</si>
  <si>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</si>
  <si>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</si>
  <si>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</si>
  <si>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</si>
  <si>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</si>
  <si>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</si>
  <si>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</si>
  <si>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</si>
  <si>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</si>
  <si>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</si>
  <si>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</si>
  <si>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</si>
  <si>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</si>
  <si>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</si>
  <si>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</si>
  <si>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</si>
  <si>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</si>
  <si>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</si>
  <si>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</si>
  <si>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</si>
  <si>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</si>
  <si>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</si>
  <si>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</si>
  <si>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</si>
  <si>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</si>
  <si>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</si>
  <si>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</si>
  <si>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</si>
  <si>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</si>
  <si>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</si>
  <si>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</si>
  <si>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</si>
  <si>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</si>
  <si>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</si>
  <si>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</si>
  <si>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</si>
  <si>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</si>
  <si>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</si>
  <si>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</si>
  <si>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</si>
  <si>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</si>
  <si>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</si>
  <si>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</si>
  <si>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</si>
  <si>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</si>
  <si>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</si>
  <si>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</si>
  <si>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</si>
  <si>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</si>
  <si>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</si>
  <si>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</si>
  <si>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</si>
  <si>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</si>
  <si>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</si>
  <si>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</si>
  <si>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</si>
  <si>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</si>
  <si>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</si>
  <si>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</si>
  <si>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</si>
  <si>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</si>
  <si>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</si>
  <si>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</si>
  <si>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</si>
  <si>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</si>
  <si>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</si>
  <si>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</si>
  <si>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</si>
  <si>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</si>
  <si>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</si>
  <si>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</si>
  <si>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</si>
  <si>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</si>
  <si>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</si>
  <si>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</si>
  <si>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</si>
  <si>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</si>
  <si>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</si>
  <si>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</si>
  <si>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</si>
  <si>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</si>
  <si>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</si>
  <si>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</si>
  <si>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</si>
  <si>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</si>
  <si>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</si>
  <si>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</si>
  <si>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</si>
  <si>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</si>
  <si>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</si>
  <si>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</si>
  <si>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</si>
  <si>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</si>
  <si>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</si>
  <si>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</si>
  <si>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</si>
  <si>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</si>
  <si>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</si>
  <si>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</si>
  <si>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</si>
  <si>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</si>
  <si>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</si>
  <si>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</si>
  <si>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</si>
  <si>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</si>
  <si>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</si>
  <si>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</si>
  <si>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</si>
  <si>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</si>
  <si>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</si>
  <si>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</si>
  <si>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</si>
  <si>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</si>
  <si>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</si>
  <si>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</si>
  <si>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</si>
  <si>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</si>
  <si>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</si>
  <si>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</si>
  <si>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</si>
  <si>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</si>
  <si>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</si>
  <si>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</si>
  <si>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</si>
  <si>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</si>
  <si>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</si>
  <si>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</si>
  <si>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</si>
  <si>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</si>
  <si>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</si>
  <si>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</si>
  <si>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</si>
  <si>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</si>
  <si>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</si>
  <si>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</si>
  <si>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</si>
  <si>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</si>
  <si>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</si>
  <si>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</si>
  <si>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</si>
  <si>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</si>
  <si>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</si>
  <si>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</si>
  <si>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</si>
  <si>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</si>
  <si>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</si>
  <si>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</si>
  <si>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</si>
  <si>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</si>
  <si>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</si>
  <si>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</si>
  <si>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</si>
  <si>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</si>
  <si>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</si>
  <si>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</si>
  <si>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</si>
  <si>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</si>
  <si>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</si>
  <si>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</si>
  <si>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</si>
  <si>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</si>
  <si>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</si>
  <si>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</si>
  <si>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</si>
  <si>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</si>
  <si>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</si>
  <si>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</si>
  <si>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</si>
  <si>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</si>
  <si>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</si>
  <si>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</si>
  <si>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</si>
  <si>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</si>
  <si>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</si>
  <si>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</si>
  <si>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</si>
  <si>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</si>
  <si>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</si>
  <si>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</si>
  <si>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</si>
  <si>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</si>
  <si>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</si>
  <si>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</si>
  <si>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</si>
  <si>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</si>
  <si>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</si>
  <si>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</si>
  <si>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</si>
  <si>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</si>
  <si>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</si>
  <si>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</si>
  <si>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</si>
  <si>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</si>
  <si>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</si>
  <si>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</si>
  <si>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</si>
  <si>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</si>
  <si>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</si>
  <si>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</si>
  <si>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</si>
  <si>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</si>
  <si>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</si>
  <si>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</si>
  <si>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</si>
  <si>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</si>
  <si>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</si>
  <si>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</si>
  <si>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</si>
  <si>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</si>
  <si>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</si>
  <si>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</si>
  <si>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</si>
  <si>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</si>
  <si>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</si>
  <si>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</si>
  <si>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</si>
  <si>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</si>
  <si>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</si>
  <si>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</si>
  <si>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</si>
  <si>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</si>
  <si>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</si>
  <si>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</si>
  <si>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</si>
  <si>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</si>
  <si>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</si>
  <si>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</si>
  <si>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</si>
  <si>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</si>
  <si>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</si>
  <si>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</si>
  <si>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</si>
  <si>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</si>
  <si>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</si>
  <si>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</si>
  <si>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</si>
  <si>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</si>
  <si>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</si>
  <si>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</si>
  <si>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</si>
  <si>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</si>
  <si>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</si>
  <si>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</si>
  <si>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</si>
  <si>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</si>
  <si>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</si>
  <si>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</si>
  <si>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</si>
  <si>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</si>
  <si>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</si>
  <si>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</si>
  <si>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</si>
  <si>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</si>
  <si>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</si>
  <si>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</si>
  <si>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</si>
  <si>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</si>
  <si>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</si>
  <si>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</si>
  <si>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</si>
  <si>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</si>
  <si>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</si>
  <si>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</si>
  <si>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</si>
  <si>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</si>
  <si>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</si>
  <si>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</si>
  <si>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</si>
  <si>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</si>
  <si>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</si>
  <si>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</si>
  <si>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</si>
  <si>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</si>
  <si>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</si>
  <si>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</si>
  <si>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</si>
  <si>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</si>
  <si>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</si>
  <si>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</si>
  <si>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</si>
  <si>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</si>
  <si>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</si>
  <si>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</si>
  <si>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</si>
  <si>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</si>
  <si>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</si>
  <si>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</si>
  <si>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</si>
  <si>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</si>
  <si>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</si>
  <si>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</si>
  <si>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</si>
  <si>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</si>
  <si>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</si>
  <si>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</si>
  <si>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</si>
  <si>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</si>
  <si>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</si>
  <si>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</si>
  <si>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</si>
  <si>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</si>
  <si>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</si>
  <si>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</si>
  <si>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</si>
  <si>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</si>
  <si>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</si>
  <si>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</si>
  <si>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</si>
  <si>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</si>
  <si>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</si>
  <si>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</si>
  <si>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</si>
  <si>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</si>
  <si>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</si>
  <si>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</si>
  <si>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</si>
  <si>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</si>
  <si>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</si>
  <si>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</si>
  <si>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</si>
  <si>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</si>
  <si>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</si>
  <si>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</si>
  <si>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</si>
  <si>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</si>
  <si>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</si>
  <si>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</si>
  <si>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</si>
  <si>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</si>
  <si>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</si>
  <si>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</si>
  <si>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</si>
  <si>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</si>
  <si>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</si>
  <si>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</si>
  <si>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</si>
  <si>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</si>
  <si>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</si>
  <si>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</si>
  <si>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</si>
  <si>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</si>
  <si>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</si>
  <si>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</si>
  <si>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</si>
  <si>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</si>
  <si>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</si>
  <si>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</si>
  <si>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</si>
  <si>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</si>
  <si>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</si>
  <si>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</si>
  <si>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</si>
  <si>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</si>
  <si>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</si>
  <si>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</si>
  <si>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</si>
  <si>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</si>
  <si>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</si>
  <si>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</si>
  <si>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</si>
  <si>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</si>
  <si>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</si>
  <si>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</si>
  <si>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</si>
  <si>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</si>
  <si>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</si>
  <si>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</si>
  <si>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</si>
  <si>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</si>
  <si>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</si>
  <si>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</si>
  <si>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</si>
  <si>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</si>
  <si>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</si>
  <si>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</si>
  <si>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</si>
  <si>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</si>
  <si>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</si>
  <si>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</si>
  <si>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</si>
  <si>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</si>
  <si>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</si>
  <si>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</si>
  <si>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</si>
  <si>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</si>
  <si>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</si>
  <si>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</si>
  <si>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</si>
  <si>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</si>
  <si>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</si>
  <si>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</si>
  <si>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</si>
  <si>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</si>
  <si>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</si>
  <si>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</si>
  <si>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</si>
  <si>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</si>
  <si>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</si>
  <si>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</si>
  <si>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</si>
  <si>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</si>
  <si>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</si>
  <si>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</si>
  <si>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</si>
  <si>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</si>
  <si>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</si>
  <si>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</si>
  <si>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</si>
  <si>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</si>
  <si>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</si>
  <si>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</si>
  <si>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</si>
  <si>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</si>
  <si>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</si>
  <si>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</si>
  <si>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</si>
  <si>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</si>
  <si>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</si>
  <si>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</si>
  <si>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</si>
  <si>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</si>
  <si>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</si>
  <si>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</si>
  <si>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</si>
  <si>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</si>
  <si>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</si>
  <si>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</si>
  <si>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</si>
  <si>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</si>
  <si>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</si>
  <si>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</si>
  <si>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</si>
  <si>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</si>
  <si>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</si>
  <si>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</si>
  <si>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</si>
  <si>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</si>
  <si>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</si>
  <si>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</si>
  <si>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</si>
  <si>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</si>
  <si>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</si>
  <si>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</si>
  <si>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</si>
  <si>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</si>
  <si>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</si>
  <si>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</si>
  <si>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</si>
  <si>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</si>
  <si>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</si>
  <si>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</si>
  <si>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</si>
  <si>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</si>
  <si>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</si>
  <si>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</si>
  <si>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</si>
  <si>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</si>
  <si>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</si>
  <si>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</si>
  <si>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</si>
  <si>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</si>
  <si>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</si>
  <si>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</si>
  <si>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</si>
  <si>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</si>
  <si>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</si>
  <si>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</si>
  <si>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</si>
  <si>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</si>
  <si>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</si>
  <si>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</si>
  <si>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</si>
  <si>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</si>
  <si>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</si>
  <si>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</si>
  <si>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</si>
  <si>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</si>
  <si>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</si>
  <si>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</si>
  <si>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</si>
  <si>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</si>
  <si>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</si>
  <si>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</si>
  <si>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</si>
  <si>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</si>
  <si>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</si>
  <si>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</si>
  <si>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</si>
  <si>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</si>
  <si>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</si>
  <si>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</si>
  <si>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</si>
  <si>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</si>
  <si>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</si>
  <si>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</si>
  <si>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</si>
  <si>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</si>
  <si>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</si>
  <si>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</si>
  <si>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</si>
  <si>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</si>
  <si>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</si>
  <si>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</si>
  <si>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</si>
  <si>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</si>
  <si>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</si>
  <si>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</si>
  <si>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</si>
  <si>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</si>
  <si>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</si>
  <si>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</si>
  <si>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</si>
  <si>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</si>
  <si>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</si>
  <si>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</si>
  <si>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</si>
  <si>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</si>
  <si>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</si>
  <si>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</si>
  <si>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</si>
  <si>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</si>
  <si>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</si>
  <si>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</si>
  <si>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</si>
  <si>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</si>
  <si>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</si>
  <si>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</si>
  <si>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</si>
  <si>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</si>
  <si>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</si>
  <si>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</si>
  <si>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</si>
  <si>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</si>
  <si>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</si>
  <si>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</si>
  <si>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</si>
  <si>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</si>
  <si>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</si>
  <si>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</si>
  <si>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</si>
  <si>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</si>
  <si>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</si>
  <si>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</si>
  <si>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</si>
  <si>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</si>
  <si>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</si>
  <si>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</si>
  <si>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</si>
  <si>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</si>
  <si>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</si>
  <si>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</si>
  <si>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</si>
  <si>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</si>
  <si>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</si>
  <si>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</si>
  <si>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</si>
  <si>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</si>
  <si>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</si>
  <si>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</si>
  <si>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</si>
  <si>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</si>
  <si>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</si>
  <si>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</si>
  <si>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</si>
  <si>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</si>
  <si>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</si>
  <si>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</si>
  <si>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</si>
  <si>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</si>
  <si>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</si>
  <si>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</si>
  <si>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</si>
  <si>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</si>
  <si>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</si>
  <si>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</si>
  <si>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</si>
  <si>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</si>
  <si>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</si>
  <si>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</si>
  <si>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</si>
  <si>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</si>
  <si>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</si>
  <si>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</si>
  <si>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</si>
  <si>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</si>
  <si>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</si>
  <si>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</si>
  <si>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</si>
  <si>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</si>
  <si>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</si>
  <si>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</si>
  <si>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</si>
  <si>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</si>
  <si>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</si>
  <si>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</si>
  <si>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</si>
  <si>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</si>
  <si>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</si>
  <si>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</si>
  <si>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</si>
  <si>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</si>
  <si>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</si>
  <si>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</si>
  <si>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</si>
  <si>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</si>
  <si>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</si>
  <si>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</si>
  <si>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</si>
  <si>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</si>
  <si>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</si>
  <si>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</si>
  <si>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</si>
  <si>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</si>
  <si>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</si>
  <si>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</si>
  <si>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</si>
  <si>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</si>
  <si>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</si>
  <si>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</si>
  <si>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</si>
  <si>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</si>
  <si>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</si>
  <si>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</si>
  <si>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</si>
  <si>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</si>
  <si>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</si>
  <si>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</si>
  <si>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</si>
  <si>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</si>
  <si>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</si>
  <si>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</si>
  <si>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</si>
  <si>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</si>
  <si>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</si>
  <si>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</si>
  <si>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</si>
  <si>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</si>
  <si>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</si>
  <si>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</si>
  <si>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</si>
  <si>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</si>
  <si>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</si>
  <si>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</si>
  <si>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</si>
  <si>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</si>
  <si>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</si>
  <si>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</si>
  <si>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</si>
  <si>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</si>
  <si>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</si>
  <si>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</si>
  <si>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</si>
  <si>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</si>
  <si>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</si>
  <si>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</si>
  <si>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</si>
  <si>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</si>
  <si>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</si>
  <si>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</si>
  <si>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</si>
  <si>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</si>
  <si>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</si>
  <si>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</si>
  <si>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</si>
  <si>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</si>
  <si>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</si>
  <si>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</si>
  <si>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</si>
  <si>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</si>
  <si>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</si>
  <si>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</si>
  <si>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</si>
  <si>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</si>
  <si>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</si>
  <si>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</si>
  <si>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</si>
  <si>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</si>
  <si>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</si>
  <si>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</si>
  <si>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</si>
  <si>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</si>
  <si>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</si>
  <si>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</si>
  <si>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</si>
  <si>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</si>
  <si>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</si>
  <si>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</si>
  <si>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</si>
  <si>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</si>
  <si>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</si>
  <si>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</si>
  <si>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</si>
  <si>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</si>
  <si>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</si>
  <si>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</si>
  <si>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</si>
  <si>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</si>
  <si>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</si>
  <si>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</si>
  <si>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</si>
  <si>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</si>
  <si>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</si>
  <si>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</si>
  <si>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</si>
  <si>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</si>
  <si>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</si>
  <si>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</si>
  <si>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</si>
  <si>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</si>
  <si>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</si>
  <si>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</si>
  <si>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</si>
  <si>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</si>
  <si>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</si>
  <si>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</si>
  <si>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</si>
  <si>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</si>
  <si>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</si>
  <si>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</si>
  <si>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</si>
  <si>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</si>
  <si>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</si>
  <si>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</si>
  <si>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</si>
  <si>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</si>
  <si>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</si>
  <si>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</si>
  <si>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</si>
  <si>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</si>
  <si>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</si>
  <si>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</si>
  <si>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</si>
  <si>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</si>
  <si>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</si>
  <si>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</si>
  <si>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</si>
  <si>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</si>
  <si>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</si>
  <si>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</si>
  <si>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</si>
  <si>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</si>
  <si>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</si>
  <si>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</si>
  <si>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</si>
  <si>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</si>
  <si>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</si>
  <si>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</si>
  <si>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</si>
  <si>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</si>
  <si>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</si>
  <si>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</si>
  <si>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</si>
  <si>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</si>
  <si>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</si>
  <si>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</si>
  <si>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</si>
  <si>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</si>
  <si>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</si>
  <si>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</si>
  <si>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</si>
  <si>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</si>
  <si>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</si>
  <si>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</si>
  <si>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</si>
  <si>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</si>
  <si>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</si>
  <si>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</si>
  <si>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</si>
  <si>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</si>
  <si>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</si>
  <si>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</si>
  <si>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</si>
  <si>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</si>
  <si>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</si>
  <si>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</si>
  <si>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</si>
  <si>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</si>
  <si>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</si>
  <si>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</si>
  <si>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</si>
  <si>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</si>
  <si>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</si>
  <si>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</si>
  <si>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</si>
  <si>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</si>
  <si>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</si>
  <si>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</si>
  <si>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</si>
  <si>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</si>
  <si>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</si>
  <si>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</si>
  <si>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</si>
  <si>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</si>
  <si>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</si>
  <si>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</si>
  <si>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</si>
  <si>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</si>
  <si>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</si>
  <si>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</si>
  <si>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</si>
  <si>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</si>
  <si>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</si>
  <si>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</si>
  <si>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</si>
  <si>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</si>
  <si>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</si>
  <si>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</si>
  <si>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</si>
  <si>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</si>
  <si>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</si>
  <si>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</si>
  <si>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</si>
  <si>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</si>
  <si>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</si>
  <si>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</si>
  <si>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</si>
  <si>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</si>
  <si>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</si>
  <si>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</si>
  <si>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</si>
  <si>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</si>
  <si>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</si>
  <si>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</si>
  <si>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</si>
  <si>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</si>
  <si>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</si>
  <si>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</si>
  <si>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</si>
  <si>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</si>
  <si>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</si>
  <si>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</si>
  <si>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</si>
  <si>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</si>
  <si>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</si>
  <si>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</si>
  <si>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</si>
  <si>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</si>
  <si>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</si>
  <si>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</si>
  <si>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</si>
  <si>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</si>
  <si>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</si>
  <si>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</si>
  <si>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</si>
  <si>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</si>
  <si>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</si>
  <si>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</si>
  <si>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</si>
  <si>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</si>
  <si>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</si>
  <si>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</si>
  <si>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</si>
  <si>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</si>
  <si>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</si>
  <si>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</si>
  <si>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</si>
  <si>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</si>
  <si>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</si>
  <si>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</si>
  <si>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</si>
  <si>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</si>
  <si>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</si>
  <si>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</si>
  <si>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</si>
  <si>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</si>
  <si>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</si>
  <si>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</si>
  <si>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</si>
  <si>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</si>
  <si>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</si>
  <si>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</si>
  <si>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</si>
  <si>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</si>
  <si>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</si>
  <si>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</si>
  <si>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</si>
  <si>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</si>
  <si>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</si>
  <si>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</si>
  <si>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</si>
  <si>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</si>
  <si>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</si>
  <si>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</si>
  <si>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</si>
  <si>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</si>
  <si>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</si>
  <si>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</si>
  <si>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</si>
  <si>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</si>
  <si>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</si>
  <si>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</si>
  <si>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</si>
  <si>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</si>
  <si>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</si>
  <si>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</si>
  <si>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</si>
  <si>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</si>
  <si>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</si>
  <si>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</si>
  <si>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</si>
  <si>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</si>
  <si>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</si>
  <si>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</si>
  <si>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</si>
  <si>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</si>
  <si>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</si>
  <si>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</si>
  <si>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</si>
  <si>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</si>
  <si>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</si>
  <si>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</si>
  <si>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</si>
  <si>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</si>
  <si>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</si>
  <si>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</si>
  <si>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</si>
  <si>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</si>
  <si>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</si>
  <si>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</si>
  <si>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</si>
  <si>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</si>
  <si>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</si>
  <si>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</si>
  <si>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</si>
  <si>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</si>
  <si>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</si>
  <si>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</si>
  <si>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</si>
  <si>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</si>
  <si>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</si>
  <si>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</si>
  <si>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</si>
  <si>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</si>
  <si>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</si>
  <si>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</si>
  <si>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</si>
  <si>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</si>
  <si>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</si>
  <si>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</si>
  <si>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</si>
  <si>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</si>
  <si>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</si>
  <si>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</si>
  <si>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</si>
  <si>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</si>
  <si>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</si>
  <si>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</si>
  <si>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</si>
  <si>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</si>
  <si>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</si>
  <si>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</si>
  <si>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</si>
  <si>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</si>
  <si>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</si>
  <si>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</si>
  <si>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</si>
  <si>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</si>
  <si>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</si>
  <si>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</si>
  <si>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</si>
  <si>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</si>
  <si>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</si>
  <si>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</si>
  <si>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</si>
  <si>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</si>
  <si>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</si>
  <si>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</si>
  <si>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</si>
  <si>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</si>
  <si>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</si>
  <si>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</si>
  <si>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</si>
  <si>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</si>
  <si>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</si>
  <si>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</si>
  <si>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</si>
  <si>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</si>
  <si>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</si>
  <si>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</si>
  <si>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</si>
  <si>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</si>
  <si>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</si>
  <si>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</si>
  <si>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</si>
  <si>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</si>
  <si>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</si>
  <si>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</si>
  <si>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</si>
  <si>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</si>
  <si>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</si>
  <si>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</si>
  <si>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</si>
  <si>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</si>
  <si>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</si>
  <si>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</si>
  <si>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</si>
  <si>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</si>
  <si>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</si>
  <si>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</si>
  <si>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</si>
  <si>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</si>
  <si>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</si>
  <si>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</si>
  <si>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</si>
  <si>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</si>
  <si>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</si>
  <si>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</si>
  <si>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</si>
  <si>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</si>
  <si>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</si>
  <si>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</si>
  <si>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</si>
  <si>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</si>
  <si>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</si>
  <si>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</si>
  <si>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</si>
  <si>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</si>
  <si>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</si>
  <si>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</si>
  <si>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</si>
  <si>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</si>
  <si>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</si>
  <si>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</si>
  <si>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</si>
  <si>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</si>
  <si>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</si>
  <si>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</si>
  <si>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</si>
  <si>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</si>
  <si>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</si>
  <si>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</si>
  <si>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</si>
  <si>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</si>
  <si>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</si>
  <si>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</si>
  <si>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</si>
  <si>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</si>
  <si>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</si>
  <si>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</si>
  <si>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</si>
  <si>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</si>
  <si>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</si>
  <si>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</si>
  <si>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</si>
  <si>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</si>
  <si>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</si>
  <si>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</si>
  <si>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</si>
  <si>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</si>
  <si>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</si>
  <si>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</si>
  <si>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</si>
  <si>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</si>
  <si>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</si>
  <si>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</si>
  <si>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</si>
  <si>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</si>
  <si>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</si>
  <si>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</si>
  <si>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</si>
  <si>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</si>
  <si>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</si>
  <si>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</si>
  <si>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</si>
  <si>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</si>
  <si>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</si>
  <si>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</si>
  <si>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</si>
  <si>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</si>
  <si>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</si>
  <si>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</si>
  <si>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</si>
  <si>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</si>
  <si>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</si>
  <si>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</si>
  <si>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</si>
  <si>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</si>
  <si>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</si>
  <si>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</si>
  <si>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</si>
  <si>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</si>
  <si>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</si>
  <si>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</si>
  <si>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</si>
  <si>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</si>
  <si>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</si>
  <si>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</si>
  <si>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</si>
  <si>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</si>
  <si>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</si>
  <si>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</si>
  <si>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</si>
  <si>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</si>
  <si>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</si>
  <si>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</si>
  <si>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</si>
  <si>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</si>
  <si>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</si>
  <si>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</si>
  <si>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</si>
  <si>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</si>
  <si>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</si>
  <si>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</si>
  <si>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</si>
  <si>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</si>
  <si>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</si>
  <si>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</si>
  <si>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</si>
  <si>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</si>
  <si>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</si>
  <si>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</si>
  <si>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</si>
  <si>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</si>
  <si>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</si>
  <si>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</si>
  <si>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</si>
  <si>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</si>
  <si>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</si>
  <si>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</si>
  <si>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</si>
  <si>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</si>
  <si>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</si>
  <si>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</si>
  <si>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</si>
  <si>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</si>
  <si>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</si>
  <si>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</si>
  <si>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</si>
  <si>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</si>
  <si>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</si>
  <si>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</si>
  <si>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</si>
  <si>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</si>
  <si>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</si>
  <si>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</si>
  <si>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</si>
  <si>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</si>
  <si>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</si>
  <si>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</si>
  <si>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</si>
  <si>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</si>
  <si>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</si>
  <si>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</si>
  <si>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</si>
  <si>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</si>
  <si>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</si>
  <si>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</si>
  <si>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</si>
  <si>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</si>
  <si>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</si>
  <si>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</si>
  <si>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</si>
  <si>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</si>
  <si>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</si>
  <si>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</si>
  <si>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</si>
  <si>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</si>
  <si>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</si>
  <si>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</si>
  <si>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</si>
  <si>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</si>
  <si>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</si>
  <si>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</si>
  <si>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</si>
  <si>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</si>
  <si>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</si>
  <si>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</si>
  <si>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</si>
  <si>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</si>
  <si>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</si>
  <si>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</si>
  <si>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</si>
  <si>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</si>
  <si>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</si>
  <si>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</si>
  <si>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</si>
  <si>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</si>
  <si>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</si>
  <si>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</si>
  <si>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</si>
  <si>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</si>
  <si>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</si>
  <si>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</si>
  <si>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</si>
  <si>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</si>
  <si>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</si>
  <si>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</si>
  <si>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</si>
  <si>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</si>
  <si>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</si>
  <si>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</si>
  <si>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</si>
  <si>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</si>
  <si>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</si>
  <si>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</si>
  <si>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</si>
  <si>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</si>
  <si>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</si>
  <si>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</si>
  <si>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</si>
  <si>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</si>
  <si>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</si>
  <si>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</si>
  <si>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</si>
  <si>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</si>
  <si>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</si>
  <si>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</si>
  <si>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</si>
  <si>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</si>
  <si>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</si>
  <si>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</si>
  <si>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</si>
  <si>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</si>
  <si>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</si>
  <si>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</si>
  <si>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</si>
  <si>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</si>
  <si>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</si>
  <si>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</si>
  <si>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</si>
  <si>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</si>
  <si>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</si>
  <si>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</si>
  <si>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</si>
  <si>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</si>
  <si>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</si>
  <si>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</si>
  <si>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</si>
  <si>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</si>
  <si>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</si>
  <si>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</si>
  <si>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</si>
  <si>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</si>
  <si>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</si>
  <si>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</si>
  <si>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</si>
  <si>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</si>
  <si>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</si>
  <si>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</si>
  <si>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</si>
  <si>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</si>
  <si>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</si>
  <si>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</si>
  <si>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</si>
  <si>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</si>
  <si>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</si>
  <si>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</si>
  <si>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</si>
  <si>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</si>
  <si>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</si>
  <si>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</si>
  <si>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</si>
  <si>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</si>
  <si>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</si>
  <si>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</si>
  <si>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</si>
  <si>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</si>
  <si>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</si>
  <si>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</si>
  <si>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</si>
  <si>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</si>
  <si>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</si>
  <si>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</si>
  <si>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</si>
  <si>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</si>
  <si>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</si>
  <si>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</si>
  <si>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</si>
  <si>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</si>
  <si>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</si>
  <si>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</si>
  <si>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</si>
  <si>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</si>
  <si>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</si>
  <si>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</si>
  <si>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</si>
  <si>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</si>
  <si>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</si>
  <si>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</si>
  <si>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</si>
  <si>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</si>
  <si>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</si>
  <si>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</si>
  <si>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</si>
  <si>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</si>
  <si>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</si>
  <si>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</si>
  <si>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</si>
  <si>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</si>
  <si>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</si>
  <si>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</si>
  <si>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</si>
  <si>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</si>
  <si>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</si>
  <si>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</si>
  <si>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</si>
  <si>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</si>
  <si>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</si>
  <si>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</si>
  <si>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</si>
  <si>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</si>
  <si>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</si>
  <si>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</si>
  <si>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</si>
  <si>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</si>
  <si>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</si>
  <si>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</si>
  <si>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</si>
  <si>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</si>
  <si>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</si>
  <si>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</si>
  <si>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</si>
  <si>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</si>
  <si>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</si>
  <si>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</si>
  <si>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</si>
  <si>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</si>
  <si>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</si>
  <si>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</si>
  <si>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</si>
  <si>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</si>
  <si>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</si>
  <si>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</si>
  <si>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</si>
  <si>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</si>
  <si>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</si>
  <si>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</si>
  <si>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</si>
  <si>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</si>
  <si>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</si>
  <si>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</si>
  <si>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</si>
  <si>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</si>
  <si>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</si>
  <si>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</si>
  <si>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</si>
  <si>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</si>
  <si>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</si>
  <si>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</si>
  <si>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</si>
  <si>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</si>
  <si>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</si>
  <si>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</si>
  <si>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</si>
  <si>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</si>
  <si>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</si>
  <si>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</si>
  <si>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</si>
  <si>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</si>
  <si>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</si>
  <si>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</si>
  <si>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</si>
  <si>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</si>
  <si>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</si>
  <si>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</si>
  <si>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</si>
  <si>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</si>
  <si>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</si>
  <si>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</si>
  <si>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</si>
  <si>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</si>
  <si>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</si>
  <si>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</si>
  <si>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</si>
  <si>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</si>
  <si>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</si>
  <si>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</si>
  <si>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</si>
  <si>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</si>
  <si>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</si>
  <si>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</si>
  <si>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</si>
  <si>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</si>
  <si>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</si>
  <si>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</si>
  <si>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</si>
  <si>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</si>
  <si>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</si>
  <si>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</si>
  <si>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</si>
  <si>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</si>
  <si>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</si>
  <si>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</si>
  <si>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</si>
  <si>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</si>
  <si>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</si>
  <si>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</si>
  <si>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</si>
  <si>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</si>
  <si>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</si>
  <si>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</si>
  <si>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</si>
  <si>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</si>
  <si>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</si>
  <si>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</si>
  <si>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</si>
  <si>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</si>
  <si>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</si>
  <si>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</si>
  <si>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</si>
  <si>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</si>
  <si>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</si>
  <si>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</si>
  <si>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</si>
  <si>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</si>
  <si>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</si>
  <si>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</si>
  <si>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</si>
  <si>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</si>
  <si>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</si>
  <si>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</si>
  <si>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</si>
  <si>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</si>
  <si>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</si>
  <si>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</si>
  <si>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</si>
  <si>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</si>
  <si>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</si>
  <si>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</si>
  <si>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</si>
  <si>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</si>
  <si>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</si>
  <si>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</si>
  <si>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</si>
  <si>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</si>
  <si>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</si>
  <si>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</si>
  <si>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</si>
  <si>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</si>
  <si>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</si>
  <si>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</si>
  <si>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</si>
  <si>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</si>
  <si>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</si>
  <si>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</si>
  <si>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</si>
  <si>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</si>
  <si>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</si>
  <si>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</si>
  <si>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</si>
  <si>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</si>
  <si>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</si>
  <si>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</si>
  <si>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</si>
  <si>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</si>
  <si>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</si>
  <si>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</si>
  <si>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</si>
  <si>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</si>
  <si>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</si>
  <si>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</si>
  <si>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</si>
  <si>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</si>
  <si>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</si>
  <si>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</si>
  <si>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</si>
  <si>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</si>
  <si>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</si>
  <si>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</si>
  <si>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</si>
  <si>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</si>
  <si>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</si>
  <si>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</si>
  <si>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</si>
  <si>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</si>
  <si>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</si>
  <si>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</si>
  <si>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</si>
  <si>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</si>
  <si>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</si>
  <si>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</si>
  <si>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</si>
  <si>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</si>
  <si>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</si>
  <si>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</si>
  <si>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</si>
  <si>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</si>
  <si>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</si>
  <si>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</si>
  <si>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</si>
  <si>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</si>
  <si>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</si>
  <si>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</si>
  <si>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</si>
  <si>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</si>
  <si>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</si>
  <si>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</si>
  <si>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</si>
  <si>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</si>
  <si>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</si>
  <si>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</si>
  <si>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</si>
  <si>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</si>
  <si>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</si>
  <si>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</si>
  <si>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</si>
  <si>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</si>
  <si>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</si>
  <si>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</si>
  <si>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</si>
  <si>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</si>
  <si>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</si>
  <si>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</si>
  <si>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</si>
  <si>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</si>
  <si>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</si>
  <si>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</si>
  <si>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</si>
  <si>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</si>
  <si>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</si>
  <si>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</si>
  <si>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</si>
  <si>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</si>
  <si>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</si>
  <si>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</si>
  <si>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</si>
  <si>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</si>
  <si>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</si>
  <si>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</si>
  <si>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</si>
  <si>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</si>
  <si>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</si>
  <si>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</si>
  <si>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</si>
  <si>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</si>
  <si>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</si>
  <si>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</si>
  <si>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</si>
  <si>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</si>
  <si>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</si>
  <si>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</si>
  <si>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</si>
  <si>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</si>
  <si>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</si>
  <si>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</si>
  <si>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</si>
  <si>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</si>
  <si>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</si>
  <si>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</si>
  <si>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</si>
  <si>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</si>
  <si>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</si>
  <si>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</si>
  <si>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</si>
  <si>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</si>
  <si>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</si>
  <si>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</si>
  <si>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</si>
  <si>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</si>
  <si>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</si>
  <si>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</si>
  <si>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</si>
  <si>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</si>
  <si>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</si>
  <si>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</si>
  <si>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</si>
  <si>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</si>
  <si>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</si>
  <si>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</si>
  <si>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</si>
  <si>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</si>
  <si>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</si>
  <si>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</si>
  <si>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</si>
  <si>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</si>
  <si>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</si>
  <si>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</si>
  <si>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</si>
  <si>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</si>
  <si>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</si>
  <si>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</si>
  <si>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</si>
  <si>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</si>
  <si>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</si>
  <si>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</si>
  <si>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</si>
  <si>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</si>
  <si>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</si>
  <si>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</si>
  <si>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</si>
  <si>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</si>
  <si>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</si>
  <si>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</si>
  <si>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</si>
  <si>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</si>
  <si>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</si>
  <si>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</si>
  <si>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</si>
  <si>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</si>
  <si>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</si>
  <si>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</si>
  <si>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</si>
  <si>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</si>
  <si>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</si>
  <si>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</si>
  <si>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</si>
  <si>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</si>
  <si>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</si>
  <si>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</si>
  <si>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</si>
  <si>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</si>
  <si>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</si>
  <si>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</si>
  <si>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</si>
  <si>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</si>
  <si>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</si>
  <si>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</si>
  <si>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</si>
  <si>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</si>
  <si>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</si>
  <si>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</si>
  <si>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</si>
  <si>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</si>
  <si>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</si>
  <si>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</si>
  <si>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</si>
  <si>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</si>
  <si>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</si>
  <si>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</si>
  <si>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</si>
  <si>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</si>
  <si>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</si>
  <si>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</si>
  <si>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</si>
  <si>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</si>
  <si>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</si>
  <si>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</si>
  <si>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</si>
  <si>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</si>
  <si>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</si>
  <si>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</si>
  <si>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</si>
  <si>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</si>
  <si>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</si>
  <si>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</si>
  <si>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</si>
  <si>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</si>
  <si>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</si>
  <si>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</si>
  <si>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</si>
  <si>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</si>
  <si>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</si>
  <si>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</si>
  <si>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</si>
  <si>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</si>
  <si>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</si>
  <si>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</si>
  <si>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</si>
  <si>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</si>
  <si>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</si>
  <si>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</si>
  <si>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</si>
  <si>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</si>
  <si>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</si>
  <si>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</si>
  <si>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</si>
  <si>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</si>
  <si>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</si>
  <si>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</si>
  <si>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</si>
  <si>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</si>
  <si>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</si>
  <si>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</si>
  <si>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</si>
  <si>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</si>
  <si>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</si>
  <si>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</si>
  <si>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</si>
  <si>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</si>
  <si>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</si>
  <si>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</si>
  <si>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</si>
  <si>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</si>
  <si>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</si>
  <si>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</si>
  <si>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</si>
  <si>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</si>
  <si>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</si>
  <si>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</si>
  <si>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</si>
  <si>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</si>
  <si>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</si>
  <si>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</si>
  <si>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</si>
  <si>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</si>
  <si>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</si>
  <si>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</si>
  <si>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</si>
  <si>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</si>
  <si>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</si>
  <si>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</si>
  <si>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</si>
  <si>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</si>
  <si>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</si>
  <si>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</si>
  <si>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</si>
  <si>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</si>
  <si>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</si>
  <si>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</si>
  <si>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</si>
  <si>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</si>
  <si>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</si>
  <si>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</si>
  <si>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</si>
  <si>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</si>
  <si>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</si>
  <si>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</si>
  <si>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</si>
  <si>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</si>
  <si>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</si>
  <si>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</si>
  <si>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</si>
  <si>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</si>
  <si>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</si>
  <si>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</si>
  <si>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</si>
  <si>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</si>
  <si>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</si>
  <si>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</si>
  <si>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</si>
  <si>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</si>
  <si>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</si>
  <si>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</si>
  <si>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</si>
  <si>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</si>
  <si>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</si>
  <si>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</si>
  <si>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</si>
  <si>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</si>
  <si>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</si>
  <si>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</si>
  <si>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</si>
  <si>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</si>
  <si>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</si>
  <si>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</si>
  <si>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</si>
  <si>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</si>
  <si>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</si>
  <si>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</si>
  <si>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</si>
  <si>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</si>
  <si>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</si>
  <si>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</si>
  <si>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</si>
  <si>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</si>
  <si>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</si>
  <si>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</si>
  <si>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</si>
  <si>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</si>
  <si>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</si>
  <si>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</si>
  <si>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</si>
  <si>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</si>
  <si>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</si>
  <si>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</si>
  <si>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</si>
  <si>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</si>
  <si>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</si>
  <si>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</si>
  <si>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</si>
  <si>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</si>
  <si>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</si>
  <si>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</si>
  <si>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</si>
  <si>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</si>
  <si>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</si>
  <si>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</si>
  <si>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</si>
  <si>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</si>
  <si>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</si>
  <si>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</si>
  <si>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</si>
  <si>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</si>
  <si>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</si>
  <si>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</si>
  <si>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</si>
  <si>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</si>
  <si>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</si>
  <si>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</si>
  <si>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</si>
  <si>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</si>
  <si>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</si>
  <si>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</si>
  <si>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</si>
  <si>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</si>
  <si>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</si>
  <si>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</si>
  <si>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</si>
  <si>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</si>
  <si>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</si>
  <si>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</si>
  <si>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</si>
  <si>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</si>
  <si>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</si>
  <si>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</si>
  <si>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</si>
  <si>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</si>
  <si>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</si>
  <si>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</si>
  <si>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</si>
  <si>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</si>
  <si>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</si>
  <si>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</si>
  <si>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</si>
  <si>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</si>
  <si>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</si>
  <si>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</si>
  <si>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</si>
  <si>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</si>
  <si>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</si>
  <si>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</si>
  <si>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</si>
  <si>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</si>
  <si>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</si>
  <si>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</si>
  <si>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</si>
  <si>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</si>
  <si>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</si>
  <si>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</si>
  <si>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</si>
  <si>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</si>
  <si>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</si>
  <si>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</si>
  <si>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</si>
  <si>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</si>
  <si>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</si>
  <si>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</si>
  <si>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</si>
  <si>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</si>
  <si>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</si>
  <si>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</si>
  <si>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</si>
  <si>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</si>
  <si>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</si>
  <si>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</si>
  <si>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</si>
  <si>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</si>
  <si>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</si>
  <si>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</si>
  <si>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</si>
  <si>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</si>
  <si>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</si>
  <si>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</si>
  <si>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</si>
  <si>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</si>
  <si>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</si>
  <si>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</si>
  <si>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</si>
  <si>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</si>
  <si>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</si>
  <si>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</si>
  <si>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</si>
  <si>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</si>
  <si>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</si>
  <si>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</si>
  <si>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</si>
  <si>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</si>
  <si>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</si>
  <si>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</si>
  <si>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</si>
  <si>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</si>
  <si>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</si>
  <si>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</si>
  <si>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</si>
  <si>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</si>
  <si>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</si>
  <si>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</si>
  <si>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</si>
  <si>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</si>
  <si>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</si>
  <si>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</si>
  <si>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</si>
  <si>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</si>
  <si>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</si>
  <si>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</si>
  <si>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</si>
  <si>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</si>
  <si>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</si>
  <si>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</si>
  <si>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</si>
  <si>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</si>
  <si>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</si>
  <si>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</si>
  <si>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</si>
  <si>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</si>
  <si>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</si>
  <si>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</si>
  <si>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</si>
  <si>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</si>
  <si>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</si>
  <si>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</si>
  <si>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</si>
  <si>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</si>
  <si>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</si>
  <si>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</si>
  <si>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</si>
  <si>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</si>
  <si>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</si>
  <si>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</si>
  <si>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</si>
  <si>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</si>
  <si>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</si>
  <si>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</si>
  <si>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</si>
  <si>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</si>
  <si>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</si>
  <si>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</si>
  <si>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</si>
  <si>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</si>
  <si>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</si>
  <si>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</si>
  <si>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</si>
  <si>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</si>
  <si>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</si>
  <si>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</si>
  <si>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</si>
  <si>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</si>
  <si>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</si>
  <si>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</si>
  <si>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</si>
  <si>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</si>
  <si>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</si>
  <si>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</si>
  <si>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</si>
  <si>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</si>
  <si>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</si>
  <si>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</si>
  <si>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</si>
  <si>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</si>
  <si>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</si>
  <si>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</si>
  <si>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</si>
  <si>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</si>
  <si>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</si>
  <si>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</si>
  <si>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</si>
  <si>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</si>
  <si>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</si>
  <si>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</si>
  <si>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</si>
  <si>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</si>
  <si>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</si>
  <si>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</si>
  <si>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</si>
  <si>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</si>
  <si>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</si>
  <si>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</si>
  <si>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</si>
  <si>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</si>
  <si>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</si>
  <si>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</si>
  <si>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</si>
  <si>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</si>
  <si>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</si>
  <si>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</si>
  <si>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</si>
  <si>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</si>
  <si>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</si>
  <si>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</si>
  <si>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</si>
  <si>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</si>
  <si>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</si>
  <si>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</si>
  <si>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</si>
  <si>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</si>
  <si>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</si>
  <si>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</si>
  <si>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</si>
  <si>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</si>
  <si>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</si>
  <si>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</si>
  <si>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</si>
  <si>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</si>
  <si>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</si>
  <si>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</si>
  <si>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</si>
  <si>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</si>
  <si>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</si>
  <si>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</si>
  <si>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</si>
  <si>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</si>
  <si>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</si>
  <si>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</si>
  <si>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</si>
  <si>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</si>
  <si>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</si>
  <si>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</si>
  <si>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</si>
  <si>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</si>
  <si>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</si>
  <si>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</si>
  <si>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</si>
  <si>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</si>
  <si>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</si>
  <si>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</si>
  <si>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</si>
  <si>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</si>
  <si>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</si>
  <si>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</si>
  <si>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</si>
  <si>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</si>
  <si>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</si>
  <si>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</si>
  <si>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</si>
  <si>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</si>
  <si>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</si>
  <si>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</si>
  <si>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</si>
  <si>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</si>
  <si>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</si>
  <si>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</si>
  <si>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</si>
  <si>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</si>
  <si>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</si>
  <si>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</si>
  <si>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</si>
  <si>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</si>
  <si>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</si>
  <si>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</si>
  <si>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</si>
  <si>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</si>
  <si>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</si>
  <si>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</si>
  <si>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</si>
  <si>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</si>
  <si>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</si>
  <si>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</si>
  <si>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</si>
  <si>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</si>
  <si>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</si>
  <si>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</si>
  <si>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</si>
  <si>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</si>
  <si>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</si>
  <si>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</si>
  <si>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</si>
  <si>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</si>
  <si>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</si>
  <si>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</si>
  <si>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</si>
  <si>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</si>
  <si>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</si>
  <si>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</si>
  <si>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</si>
  <si>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</si>
  <si>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</si>
  <si>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</si>
  <si>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</si>
  <si>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</si>
  <si>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</si>
  <si>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</si>
  <si>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</si>
  <si>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</si>
  <si>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</si>
  <si>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</si>
  <si>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</si>
  <si>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</si>
  <si>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</si>
  <si>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</si>
  <si>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</si>
  <si>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</si>
  <si>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</si>
  <si>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</si>
  <si>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</si>
  <si>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</si>
  <si>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</si>
  <si>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</si>
  <si>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</si>
  <si>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</si>
  <si>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</si>
  <si>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</si>
  <si>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</si>
  <si>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</si>
  <si>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</si>
  <si>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</si>
  <si>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</si>
  <si>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</si>
  <si>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</si>
  <si>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</si>
  <si>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</si>
  <si>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</si>
  <si>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</si>
  <si>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</si>
  <si>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</si>
  <si>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</si>
  <si>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</si>
  <si>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</si>
  <si>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</si>
  <si>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</si>
  <si>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</si>
  <si>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</si>
  <si>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</si>
  <si>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</si>
  <si>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</si>
  <si>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</si>
  <si>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</si>
  <si>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</si>
  <si>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</si>
  <si>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</si>
  <si>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</si>
  <si>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</si>
  <si>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</si>
  <si>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</si>
  <si>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</si>
  <si>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</si>
  <si>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</si>
  <si>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</si>
  <si>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</si>
  <si>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</si>
  <si>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</si>
  <si>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</si>
  <si>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</si>
  <si>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</si>
  <si>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</si>
  <si>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</si>
  <si>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</si>
  <si>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</si>
  <si>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</si>
  <si>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</si>
  <si>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</si>
  <si>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</si>
  <si>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</si>
  <si>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</si>
  <si>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</si>
  <si>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</si>
  <si>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</si>
  <si>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</si>
  <si>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</si>
  <si>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</si>
  <si>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</si>
  <si>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</si>
  <si>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</si>
  <si>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</si>
  <si>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</si>
  <si>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</si>
  <si>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</si>
  <si>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</si>
  <si>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</si>
  <si>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</si>
  <si>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</si>
  <si>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</si>
  <si>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</si>
  <si>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</si>
  <si>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</si>
  <si>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</si>
  <si>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</si>
  <si>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</si>
  <si>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</si>
  <si>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</si>
  <si>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</si>
  <si>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</si>
  <si>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</si>
  <si>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</si>
  <si>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</si>
  <si>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</si>
  <si>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</si>
  <si>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</si>
  <si>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</si>
  <si>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</si>
  <si>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</si>
  <si>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</si>
  <si>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</si>
  <si>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</si>
  <si>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</si>
  <si>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</si>
  <si>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</si>
  <si>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</si>
  <si>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</si>
  <si>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</si>
  <si>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</si>
  <si>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</si>
  <si>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</si>
  <si>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</si>
  <si>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</si>
  <si>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</si>
  <si>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</si>
  <si>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</si>
  <si>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</si>
  <si>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</si>
  <si>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</si>
  <si>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</si>
  <si>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</si>
  <si>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</si>
  <si>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</si>
  <si>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</si>
  <si>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</si>
  <si>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</si>
  <si>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</si>
  <si>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</si>
  <si>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</si>
  <si>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</si>
  <si>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</si>
  <si>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</si>
  <si>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</si>
  <si>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</si>
  <si>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</si>
  <si>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</si>
  <si>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</si>
  <si>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</si>
  <si>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</si>
  <si>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</si>
  <si>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</si>
  <si>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</si>
  <si>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</si>
  <si>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</si>
  <si>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</si>
  <si>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</si>
  <si>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</si>
  <si>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</si>
  <si>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</si>
  <si>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</si>
  <si>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</si>
  <si>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</si>
  <si>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</si>
  <si>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</si>
  <si>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</si>
  <si>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</si>
  <si>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</si>
  <si>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</si>
  <si>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</si>
  <si>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</si>
  <si>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</si>
  <si>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</si>
  <si>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</si>
  <si>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</si>
  <si>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</si>
  <si>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</si>
  <si>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</si>
  <si>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</si>
  <si>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</si>
  <si>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</si>
  <si>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</si>
  <si>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</si>
  <si>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</si>
  <si>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</si>
  <si>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</si>
  <si>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</si>
  <si>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</si>
  <si>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</si>
  <si>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</si>
  <si>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</si>
  <si>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</si>
  <si>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</si>
  <si>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</si>
  <si>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</si>
  <si>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</si>
  <si>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</si>
  <si>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</si>
  <si>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</si>
  <si>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</si>
  <si>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</si>
  <si>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</si>
  <si>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</si>
  <si>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</si>
  <si>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</si>
  <si>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</si>
  <si>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</si>
  <si>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</si>
  <si>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</si>
  <si>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</si>
  <si>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</si>
  <si>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</si>
  <si>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</si>
  <si>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</si>
  <si>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</si>
  <si>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</si>
  <si>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</si>
  <si>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</si>
  <si>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</si>
  <si>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</si>
  <si>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</si>
  <si>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</si>
  <si>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</si>
  <si>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</si>
  <si>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</si>
  <si>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</si>
  <si>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</si>
  <si>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</si>
  <si>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</si>
  <si>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</si>
  <si>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</si>
  <si>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</si>
  <si>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</si>
  <si>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</si>
  <si>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</si>
  <si>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</si>
  <si>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</si>
  <si>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</si>
  <si>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</si>
  <si>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</si>
  <si>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</si>
  <si>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</si>
  <si>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</si>
  <si>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</si>
  <si>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</si>
  <si>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</si>
  <si>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</si>
  <si>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</si>
  <si>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</si>
  <si>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</si>
  <si>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</si>
  <si>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</si>
  <si>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</si>
  <si>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</si>
  <si>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</si>
  <si>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</si>
  <si>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</si>
  <si>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</si>
  <si>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</si>
  <si>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</si>
  <si>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</si>
  <si>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</si>
  <si>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</si>
  <si>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</si>
  <si>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</si>
  <si>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</si>
  <si>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</si>
  <si>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</si>
  <si>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</si>
  <si>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</si>
  <si>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</si>
  <si>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</si>
  <si>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</si>
  <si>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</si>
  <si>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</si>
  <si>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</si>
  <si>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</si>
  <si>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</si>
  <si>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</si>
  <si>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</si>
  <si>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</si>
  <si>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</si>
  <si>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</si>
  <si>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</si>
  <si>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</si>
  <si>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</si>
  <si>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</si>
  <si>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</si>
  <si>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</si>
  <si>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</si>
  <si>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</si>
  <si>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</si>
  <si>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</si>
  <si>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</si>
  <si>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</si>
  <si>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</si>
  <si>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</si>
  <si>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</si>
  <si>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</si>
  <si>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</si>
  <si>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</si>
  <si>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</si>
  <si>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</si>
  <si>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</si>
  <si>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</si>
  <si>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</si>
  <si>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</si>
  <si>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</si>
  <si>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</si>
  <si>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</si>
  <si>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</si>
  <si>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</si>
  <si>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</si>
  <si>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</si>
  <si>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</si>
  <si>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</si>
  <si>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</si>
  <si>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</si>
  <si>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</si>
  <si>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</si>
  <si>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</si>
  <si>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</si>
  <si>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</si>
  <si>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</si>
  <si>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</si>
  <si>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</si>
  <si>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</si>
  <si>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</si>
  <si>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</si>
  <si>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</si>
  <si>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</si>
  <si>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</si>
  <si>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</si>
  <si>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</si>
  <si>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</si>
  <si>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</si>
  <si>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</si>
  <si>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</si>
  <si>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</si>
  <si>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</si>
  <si>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</si>
  <si>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</si>
  <si>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</si>
  <si>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</si>
  <si>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</si>
  <si>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</si>
  <si>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</si>
  <si>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</si>
  <si>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</si>
  <si>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</si>
  <si>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</si>
  <si>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</si>
  <si>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</si>
  <si>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</si>
  <si>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</si>
  <si>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</si>
  <si>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</si>
  <si>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</si>
  <si>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</si>
  <si>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</si>
  <si>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</si>
  <si>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</si>
  <si>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</si>
  <si>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</si>
  <si>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</si>
  <si>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</si>
  <si>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</si>
  <si>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</si>
  <si>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</si>
  <si>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</si>
  <si>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</si>
  <si>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</si>
  <si>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</si>
  <si>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</si>
  <si>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</si>
  <si>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</si>
  <si>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</si>
  <si>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</si>
  <si>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</si>
  <si>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</si>
  <si>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</si>
  <si>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</si>
  <si>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</si>
  <si>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</si>
  <si>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</si>
  <si>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</si>
  <si>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</si>
  <si>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</si>
  <si>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</si>
  <si>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</si>
  <si>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</si>
  <si>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</si>
  <si>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</si>
  <si>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</si>
  <si>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</si>
  <si>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</si>
  <si>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</si>
  <si>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</si>
  <si>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</si>
  <si>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</si>
  <si>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</si>
  <si>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</si>
  <si>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</si>
  <si>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</si>
  <si>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</si>
  <si>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</si>
  <si>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</si>
  <si>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</si>
  <si>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</si>
  <si>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</si>
  <si>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</si>
  <si>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</si>
  <si>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</si>
  <si>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</si>
  <si>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</si>
  <si>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</si>
  <si>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</si>
  <si>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</si>
  <si>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</si>
  <si>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</si>
  <si>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</si>
  <si>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</si>
  <si>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</si>
  <si>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</si>
  <si>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</si>
  <si>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</si>
  <si>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</si>
  <si>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</si>
  <si>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</si>
  <si>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</si>
  <si>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</si>
  <si>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</si>
  <si>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</si>
  <si>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</si>
  <si>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</si>
  <si>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</si>
  <si>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</si>
  <si>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</si>
  <si>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</si>
  <si>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</si>
  <si>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</si>
  <si>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</si>
  <si>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</si>
  <si>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</si>
  <si>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</si>
  <si>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</si>
  <si>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</si>
  <si>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</si>
  <si>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</si>
  <si>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</si>
  <si>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</si>
  <si>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</si>
  <si>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</si>
  <si>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</si>
  <si>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</si>
  <si>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</si>
  <si>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</si>
  <si>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</si>
  <si>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</si>
  <si>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</si>
  <si>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</si>
  <si>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</si>
  <si>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</si>
  <si>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</si>
  <si>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</si>
  <si>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</si>
  <si>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</si>
  <si>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</si>
  <si>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</si>
  <si>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</si>
  <si>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</si>
  <si>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</si>
  <si>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</si>
  <si>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</si>
  <si>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</si>
  <si>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</si>
  <si>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</si>
  <si>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</si>
  <si>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</si>
  <si>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</si>
  <si>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</si>
  <si>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</si>
  <si>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</si>
  <si>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</si>
  <si>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</si>
  <si>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</si>
  <si>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</si>
  <si>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</si>
  <si>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</si>
  <si>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</si>
  <si>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</si>
  <si>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</si>
  <si>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</si>
  <si>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</si>
  <si>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</si>
  <si>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</si>
  <si>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</si>
  <si>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</si>
  <si>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</si>
  <si>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</si>
  <si>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</si>
  <si>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</si>
  <si>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</si>
  <si>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</si>
  <si>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</si>
  <si>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</si>
  <si>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</si>
  <si>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</si>
  <si>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</si>
  <si>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</si>
  <si>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</si>
  <si>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</si>
  <si>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</si>
  <si>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</si>
  <si>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</si>
  <si>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</si>
  <si>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</si>
  <si>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</si>
  <si>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</si>
  <si>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</si>
  <si>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</si>
  <si>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</si>
  <si>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</si>
  <si>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</si>
  <si>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</si>
  <si>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</si>
  <si>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</si>
  <si>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</si>
  <si>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</si>
  <si>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</si>
  <si>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</si>
  <si>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</si>
  <si>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</si>
  <si>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</si>
  <si>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</si>
  <si>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</si>
  <si>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</si>
  <si>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</si>
  <si>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</si>
  <si>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</si>
  <si>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</si>
  <si>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</si>
  <si>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</si>
  <si>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</si>
  <si>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</si>
  <si>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</si>
  <si>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</si>
  <si>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</si>
  <si>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</si>
  <si>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</si>
  <si>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</si>
  <si>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</si>
  <si>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</si>
  <si>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</si>
  <si>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</si>
  <si>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</si>
  <si>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</si>
  <si>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</si>
  <si>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</si>
  <si>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</si>
  <si>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</si>
  <si>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</si>
  <si>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</si>
  <si>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</si>
  <si>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</si>
  <si>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</si>
  <si>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</si>
  <si>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</si>
  <si>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</si>
  <si>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</si>
  <si>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</si>
  <si>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</si>
  <si>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</si>
  <si>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</si>
  <si>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</si>
  <si>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</si>
  <si>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</si>
  <si>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</si>
  <si>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</si>
  <si>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</si>
  <si>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</si>
  <si>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</si>
  <si>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</si>
  <si>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</si>
  <si>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</si>
  <si>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</si>
  <si>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</si>
  <si>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</si>
  <si>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</si>
  <si>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</si>
  <si>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</si>
  <si>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</si>
  <si>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</si>
  <si>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</si>
  <si>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</si>
  <si>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</si>
  <si>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</si>
  <si>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</si>
  <si>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</si>
  <si>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</si>
  <si>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</si>
  <si>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</si>
  <si>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</si>
  <si>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</si>
  <si>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</si>
  <si>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</si>
  <si>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</si>
  <si>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</si>
  <si>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</si>
  <si>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</si>
  <si>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</si>
  <si>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</si>
  <si>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</si>
  <si>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</si>
  <si>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</si>
  <si>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</si>
  <si>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</si>
  <si>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</si>
  <si>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</si>
  <si>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</si>
  <si>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</si>
  <si>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</si>
  <si>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</si>
  <si>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</si>
  <si>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</si>
  <si>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</si>
  <si>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</si>
  <si>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</si>
  <si>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</si>
  <si>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</si>
  <si>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</si>
  <si>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</si>
  <si>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</si>
  <si>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</si>
  <si>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</si>
  <si>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</si>
  <si>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</si>
  <si>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</si>
  <si>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</si>
  <si>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</si>
  <si>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</si>
  <si>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</si>
  <si>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</si>
  <si>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</si>
  <si>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</si>
  <si>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</si>
  <si>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</si>
  <si>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</si>
  <si>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</si>
  <si>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</si>
  <si>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</si>
  <si>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</si>
  <si>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</si>
  <si>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</si>
  <si>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</si>
  <si>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</si>
  <si>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</si>
  <si>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</si>
  <si>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</si>
  <si>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</si>
  <si>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</si>
  <si>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</si>
  <si>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</si>
  <si>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</si>
  <si>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</si>
  <si>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</si>
  <si>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</si>
  <si>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</si>
  <si>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</si>
  <si>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</si>
  <si>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</si>
  <si>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</si>
  <si>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</si>
  <si>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</si>
  <si>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</si>
  <si>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</si>
  <si>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</si>
  <si>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</si>
  <si>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</si>
  <si>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</si>
  <si>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</si>
  <si>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</si>
  <si>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</si>
  <si>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</si>
  <si>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</si>
  <si>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</si>
  <si>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</si>
  <si>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</si>
  <si>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</si>
  <si>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</si>
  <si>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</si>
  <si>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</si>
  <si>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</si>
  <si>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</si>
  <si>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</si>
  <si>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</si>
  <si>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</si>
  <si>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</si>
  <si>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</si>
  <si>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</si>
  <si>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</si>
  <si>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</si>
  <si>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</si>
  <si>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</si>
  <si>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</si>
  <si>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</si>
  <si>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</si>
  <si>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</si>
  <si>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</si>
  <si>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</si>
  <si>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</si>
  <si>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</si>
  <si>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</si>
  <si>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</si>
  <si>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</si>
  <si>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</si>
  <si>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</si>
  <si>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</si>
  <si>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</si>
  <si>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</si>
  <si>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</si>
  <si>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</si>
  <si>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</si>
  <si>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</si>
  <si>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</si>
  <si>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</si>
  <si>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</si>
  <si>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</si>
  <si>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</si>
  <si>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</si>
  <si>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</si>
  <si>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</si>
  <si>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</si>
  <si>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</si>
  <si>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</si>
  <si>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</si>
  <si>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</si>
  <si>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</si>
  <si>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</si>
  <si>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</si>
  <si>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</si>
  <si>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</si>
  <si>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</si>
  <si>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</si>
  <si>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</si>
  <si>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</si>
  <si>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</si>
  <si>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</si>
  <si>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</si>
  <si>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</si>
  <si>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</si>
  <si>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</si>
  <si>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</si>
  <si>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</si>
  <si>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</si>
  <si>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</si>
  <si>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</si>
  <si>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</si>
  <si>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</si>
  <si>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</si>
  <si>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</si>
  <si>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</si>
  <si>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</si>
  <si>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</si>
  <si>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</si>
  <si>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</si>
  <si>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</si>
  <si>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</si>
  <si>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</si>
  <si>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</si>
  <si>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</si>
  <si>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</si>
  <si>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</si>
  <si>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</si>
  <si>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</si>
  <si>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</si>
  <si>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</si>
  <si>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</si>
  <si>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</si>
  <si>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</si>
  <si>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</si>
  <si>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</si>
  <si>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</si>
  <si>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</si>
  <si>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</si>
  <si>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</si>
  <si>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</si>
  <si>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</si>
  <si>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</si>
  <si>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</si>
  <si>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</si>
  <si>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</si>
  <si>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</si>
  <si>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</si>
  <si>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</si>
  <si>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</si>
  <si>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</si>
  <si>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</si>
  <si>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</si>
  <si>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</si>
  <si>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</si>
  <si>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</si>
  <si>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</si>
  <si>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</si>
  <si>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</si>
  <si>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</si>
  <si>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</si>
  <si>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</si>
  <si>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</si>
  <si>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</si>
  <si>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</si>
  <si>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</si>
  <si>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</si>
  <si>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</si>
  <si>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</si>
  <si>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</si>
  <si>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</si>
  <si>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</si>
  <si>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</si>
  <si>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</si>
  <si>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</si>
  <si>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</si>
  <si>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</si>
  <si>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</si>
  <si>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</si>
  <si>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</si>
  <si>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</si>
  <si>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</si>
  <si>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</si>
  <si>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</si>
  <si>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</si>
  <si>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</si>
  <si>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</si>
  <si>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</si>
  <si>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</si>
  <si>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</si>
  <si>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</si>
  <si>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</si>
  <si>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</si>
  <si>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</si>
  <si>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</si>
  <si>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</si>
  <si>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</si>
  <si>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</si>
  <si>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</si>
  <si>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</si>
  <si>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</si>
  <si>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</si>
  <si>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</si>
  <si>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</si>
  <si>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</si>
  <si>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</si>
  <si>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</si>
  <si>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</si>
  <si>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</si>
  <si>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</si>
  <si>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</si>
  <si>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</si>
  <si>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</si>
  <si>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</si>
  <si>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</si>
  <si>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</si>
  <si>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</si>
  <si>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</si>
  <si>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</si>
  <si>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</si>
  <si>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</si>
  <si>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</si>
  <si>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</si>
  <si>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</si>
  <si>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</si>
  <si>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</si>
  <si>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</si>
  <si>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</si>
  <si>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</si>
  <si>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</si>
  <si>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</si>
  <si>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</si>
  <si>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</si>
  <si>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</si>
  <si>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</si>
  <si>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</si>
  <si>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</si>
  <si>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</si>
  <si>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</si>
  <si>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</si>
  <si>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</si>
  <si>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</si>
  <si>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</si>
  <si>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</si>
  <si>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</si>
  <si>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</si>
  <si>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</si>
  <si>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</si>
  <si>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</si>
  <si>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</si>
  <si>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</si>
  <si>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</si>
  <si>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</si>
  <si>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</si>
  <si>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</si>
  <si>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</si>
  <si>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</si>
  <si>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</si>
  <si>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</si>
  <si>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</si>
  <si>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</si>
  <si>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</si>
  <si>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</si>
  <si>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</si>
  <si>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</si>
  <si>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</si>
  <si>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</si>
  <si>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</si>
  <si>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</si>
  <si>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</si>
  <si>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</si>
  <si>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</si>
  <si>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</si>
  <si>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</si>
  <si>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</si>
  <si>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</si>
  <si>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</si>
  <si>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</si>
  <si>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</si>
  <si>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</si>
  <si>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</si>
  <si>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</si>
  <si>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</si>
  <si>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</si>
  <si>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</si>
  <si>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</si>
  <si>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</si>
  <si>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</si>
  <si>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</si>
  <si>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</si>
  <si>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</si>
  <si>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</si>
  <si>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</si>
  <si>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</si>
  <si>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</si>
  <si>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</si>
  <si>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</si>
  <si>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</si>
  <si>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</si>
  <si>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</si>
  <si>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</si>
  <si>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</si>
  <si>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</si>
  <si>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</si>
  <si>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</si>
  <si>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</si>
  <si>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</si>
  <si>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</si>
  <si>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</si>
  <si>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</si>
  <si>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</si>
  <si>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</si>
  <si>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</si>
  <si>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</si>
  <si>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</si>
  <si>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</si>
  <si>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</si>
  <si>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</si>
  <si>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</si>
  <si>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</si>
  <si>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</si>
  <si>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</si>
  <si>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</si>
  <si>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</si>
  <si>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</si>
  <si>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</si>
  <si>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</si>
  <si>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</si>
  <si>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</si>
  <si>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</si>
  <si>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</si>
  <si>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</si>
  <si>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</si>
  <si>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</si>
  <si>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</si>
  <si>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</si>
  <si>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</si>
  <si>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</si>
  <si>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</si>
  <si>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</si>
  <si>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</si>
  <si>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</si>
  <si>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</si>
  <si>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</si>
  <si>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</si>
  <si>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</si>
  <si>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</si>
  <si>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</si>
  <si>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</si>
  <si>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</si>
  <si>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</si>
  <si>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</si>
  <si>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</si>
  <si>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</si>
  <si>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</si>
  <si>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</si>
  <si>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</si>
  <si>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</si>
  <si>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</si>
  <si>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</si>
  <si>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</si>
  <si>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</si>
  <si>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</si>
  <si>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</si>
  <si>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</si>
  <si>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</si>
  <si>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</si>
  <si>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</si>
  <si>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</si>
  <si>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</si>
  <si>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</si>
  <si>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</si>
  <si>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</si>
  <si>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</si>
  <si>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</si>
  <si>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</si>
  <si>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</si>
  <si>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</si>
  <si>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</si>
  <si>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</si>
  <si>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</si>
  <si>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</si>
  <si>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</si>
  <si>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</si>
  <si>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</si>
  <si>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</si>
  <si>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</si>
  <si>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</si>
  <si>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</si>
  <si>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</si>
  <si>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</si>
  <si>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</si>
  <si>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</si>
  <si>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</si>
  <si>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</si>
  <si>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</si>
  <si>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</si>
  <si>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</si>
  <si>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</si>
  <si>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</si>
  <si>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</si>
  <si>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</si>
  <si>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</si>
  <si>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</si>
  <si>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</si>
  <si>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</si>
  <si>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</si>
  <si>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</si>
  <si>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</si>
  <si>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</si>
  <si>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</si>
  <si>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</si>
  <si>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</si>
  <si>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</si>
  <si>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</si>
  <si>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</si>
  <si>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</si>
  <si>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</si>
  <si>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</si>
  <si>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</si>
  <si>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</si>
  <si>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</si>
  <si>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</si>
  <si>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</si>
  <si>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</si>
  <si>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</si>
  <si>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</si>
  <si>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</si>
  <si>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</si>
  <si>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</si>
  <si>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</si>
  <si>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</si>
  <si>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</si>
  <si>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</si>
  <si>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</si>
  <si>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</si>
  <si>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</si>
  <si>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</si>
  <si>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</si>
  <si>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</si>
  <si>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</si>
  <si>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</si>
  <si>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</si>
  <si>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</si>
  <si>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</si>
  <si>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</si>
  <si>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</si>
  <si>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</si>
  <si>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</si>
  <si>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</si>
  <si>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</si>
  <si>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</si>
  <si>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</si>
  <si>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</si>
  <si>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</si>
  <si>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</si>
  <si>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</si>
  <si>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</si>
  <si>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</si>
  <si>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</si>
  <si>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</si>
  <si>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</si>
  <si>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</si>
  <si>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</si>
  <si>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</si>
  <si>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</si>
  <si>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</si>
  <si>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</si>
  <si>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</si>
  <si>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</si>
  <si>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</si>
  <si>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</si>
  <si>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</si>
  <si>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</si>
  <si>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</si>
  <si>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</si>
  <si>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</si>
  <si>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</si>
  <si>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</si>
  <si>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</si>
  <si>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</si>
  <si>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</si>
  <si>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</si>
  <si>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</si>
  <si>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</si>
  <si>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</si>
  <si>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</si>
  <si>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</si>
  <si>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</si>
  <si>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</si>
  <si>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</si>
  <si>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</si>
  <si>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</si>
  <si>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</si>
  <si>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</si>
  <si>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</si>
  <si>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</si>
  <si>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</si>
  <si>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</si>
  <si>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</si>
  <si>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</si>
  <si>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</si>
  <si>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</si>
  <si>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</si>
  <si>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</si>
  <si>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</si>
  <si>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</si>
  <si>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</si>
  <si>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</si>
  <si>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</si>
  <si>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</si>
  <si>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</si>
  <si>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</si>
  <si>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</si>
  <si>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</si>
  <si>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</si>
  <si>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</si>
  <si>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</si>
  <si>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</si>
  <si>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</si>
  <si>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</si>
  <si>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</si>
  <si>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</si>
  <si>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</si>
  <si>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</si>
  <si>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</si>
  <si>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</si>
  <si>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</si>
  <si>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</si>
  <si>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</si>
  <si>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</si>
  <si>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</si>
  <si>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</si>
  <si>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</si>
  <si>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</si>
  <si>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</si>
  <si>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</si>
  <si>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</si>
  <si>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</si>
  <si>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</si>
  <si>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</si>
  <si>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</si>
  <si>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</si>
  <si>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</si>
  <si>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</si>
  <si>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</si>
  <si>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</si>
  <si>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</si>
  <si>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</si>
  <si>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</si>
  <si>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</si>
  <si>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</si>
  <si>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</si>
  <si>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</si>
  <si>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</si>
  <si>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</si>
  <si>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</si>
  <si>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</si>
  <si>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</si>
  <si>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</si>
  <si>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</si>
  <si>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</si>
  <si>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</si>
  <si>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</si>
  <si>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</si>
  <si>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</si>
  <si>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</si>
  <si>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</si>
  <si>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</si>
  <si>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</si>
  <si>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</si>
  <si>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</si>
  <si>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</si>
  <si>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</si>
  <si>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</si>
  <si>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</si>
  <si>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</si>
  <si>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</si>
  <si>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</si>
  <si>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</si>
  <si>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</si>
  <si>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</si>
  <si>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</si>
  <si>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</si>
  <si>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</si>
  <si>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</si>
  <si>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</si>
  <si>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</si>
  <si>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</si>
  <si>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</si>
  <si>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</si>
  <si>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</si>
  <si>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</si>
  <si>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</si>
  <si>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</si>
  <si>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</si>
  <si>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</si>
  <si>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</si>
  <si>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</si>
  <si>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</si>
  <si>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</si>
  <si>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</si>
  <si>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</si>
  <si>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</si>
  <si>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</si>
  <si>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</si>
  <si>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</si>
  <si>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</si>
  <si>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</si>
  <si>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</si>
  <si>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</si>
  <si>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</si>
  <si>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</si>
  <si>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</si>
  <si>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</si>
  <si>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</si>
  <si>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</si>
  <si>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</si>
  <si>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</si>
  <si>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</si>
  <si>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</si>
  <si>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</si>
  <si>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</si>
  <si>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</si>
  <si>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</si>
  <si>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</si>
  <si>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</si>
  <si>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</si>
  <si>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</si>
  <si>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</si>
  <si>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</si>
  <si>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</si>
  <si>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</si>
  <si>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</si>
  <si>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</si>
  <si>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</si>
  <si>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</si>
  <si>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</si>
  <si>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</si>
  <si>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</si>
  <si>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</si>
  <si>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</si>
  <si>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</si>
  <si>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</si>
  <si>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</si>
  <si>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</si>
  <si>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</si>
  <si>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</si>
  <si>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</si>
  <si>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</si>
  <si>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</si>
  <si>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</si>
  <si>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</si>
  <si>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</si>
  <si>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</si>
  <si>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</si>
  <si>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</si>
  <si>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</si>
  <si>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</si>
  <si>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</si>
  <si>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</si>
  <si>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</si>
  <si>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</si>
  <si>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</si>
  <si>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</si>
  <si>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</si>
  <si>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</si>
  <si>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</si>
  <si>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</si>
  <si>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</si>
  <si>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</si>
  <si>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</si>
  <si>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</si>
  <si>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</si>
  <si>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</si>
  <si>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</si>
  <si>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</si>
  <si>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</si>
  <si>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</si>
  <si>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</si>
  <si>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</si>
  <si>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</si>
  <si>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</si>
  <si>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</si>
  <si>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</si>
  <si>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</si>
  <si>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</si>
  <si>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</si>
  <si>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</si>
  <si>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</si>
  <si>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</si>
  <si>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</si>
  <si>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</si>
  <si>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</si>
  <si>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</si>
  <si>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</si>
  <si>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</si>
  <si>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</si>
  <si>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</si>
  <si>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</si>
  <si>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</si>
  <si>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</si>
  <si>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</si>
  <si>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</si>
  <si>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</si>
  <si>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</si>
  <si>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</si>
  <si>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</si>
  <si>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</si>
  <si>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</si>
  <si>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</si>
  <si>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</si>
  <si>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</si>
  <si>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</si>
  <si>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</si>
  <si>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</si>
  <si>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</si>
  <si>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</si>
  <si>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</si>
  <si>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</si>
  <si>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</si>
  <si>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</si>
  <si>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</si>
  <si>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</si>
  <si>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</si>
  <si>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</si>
  <si>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</si>
  <si>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</si>
  <si>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</si>
  <si>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</si>
  <si>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</si>
  <si>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</si>
  <si>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</si>
  <si>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</si>
  <si>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</si>
  <si>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</si>
  <si>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</si>
  <si>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</si>
  <si>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</si>
  <si>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</si>
  <si>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</si>
  <si>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</si>
  <si>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</si>
  <si>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</si>
  <si>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</si>
  <si>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</si>
  <si>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</si>
  <si>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</si>
  <si>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</si>
  <si>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</si>
  <si>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</si>
  <si>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</si>
  <si>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</si>
  <si>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</si>
  <si>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</si>
  <si>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</si>
  <si>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</si>
  <si>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</si>
  <si>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</si>
  <si>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</si>
  <si>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</si>
  <si>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</si>
  <si>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</si>
  <si>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</si>
  <si>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</si>
  <si>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</si>
  <si>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</si>
  <si>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</si>
  <si>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</si>
  <si>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</si>
  <si>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</si>
  <si>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</si>
  <si>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</si>
  <si>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</si>
  <si>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</si>
  <si>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</si>
  <si>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</si>
  <si>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</si>
  <si>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</si>
  <si>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</si>
  <si>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</si>
  <si>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</si>
  <si>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</si>
  <si>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</si>
  <si>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</si>
  <si>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</si>
  <si>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</si>
  <si>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</si>
  <si>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</si>
  <si>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</si>
  <si>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</si>
  <si>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</si>
  <si>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</si>
  <si>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</si>
  <si>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</si>
  <si>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</si>
  <si>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</si>
  <si>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</si>
  <si>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</si>
  <si>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</si>
  <si>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</si>
  <si>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</si>
  <si>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</si>
  <si>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</si>
  <si>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</si>
  <si>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</si>
  <si>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</si>
  <si>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</si>
  <si>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</si>
  <si>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</si>
  <si>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</si>
  <si>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</si>
  <si>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</si>
  <si>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</si>
  <si>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</si>
  <si>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</si>
  <si>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</si>
  <si>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</si>
  <si>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</si>
  <si>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</si>
  <si>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</si>
  <si>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</si>
  <si>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</si>
  <si>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</si>
  <si>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</si>
  <si>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</si>
  <si>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</si>
  <si>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</si>
  <si>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</si>
  <si>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</si>
  <si>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</si>
  <si>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</si>
  <si>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</si>
  <si>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</si>
  <si>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</si>
  <si>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</si>
  <si>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</si>
  <si>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</si>
  <si>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</si>
  <si>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</si>
  <si>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</si>
  <si>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</si>
  <si>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</si>
  <si>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</si>
  <si>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</si>
  <si>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</si>
  <si>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</si>
  <si>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</si>
  <si>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</si>
  <si>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</si>
  <si>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</si>
  <si>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</si>
  <si>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</si>
  <si>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</si>
  <si>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</si>
  <si>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</si>
  <si>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</si>
  <si>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</si>
  <si>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</si>
  <si>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</si>
  <si>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</si>
  <si>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</si>
  <si>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</si>
  <si>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</si>
  <si>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</si>
  <si>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</si>
  <si>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</si>
  <si>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</si>
  <si>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</si>
  <si>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</si>
  <si>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</si>
  <si>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</si>
  <si>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</si>
  <si>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</si>
  <si>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</si>
  <si>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</si>
  <si>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</si>
  <si>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</si>
  <si>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</si>
  <si>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</si>
  <si>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</si>
  <si>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</si>
  <si>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</si>
  <si>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</si>
  <si>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</si>
  <si>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</si>
  <si>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</si>
  <si>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</si>
  <si>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</si>
  <si>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</si>
  <si>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</si>
  <si>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</si>
  <si>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</si>
  <si>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</si>
  <si>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</si>
  <si>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</si>
  <si>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</si>
  <si>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</si>
  <si>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</si>
  <si>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</si>
  <si>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</si>
  <si>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</si>
  <si>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</si>
  <si>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</si>
  <si>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</si>
  <si>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</si>
  <si>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</si>
  <si>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</si>
  <si>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</si>
  <si>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</si>
  <si>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</si>
  <si>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</si>
  <si>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</si>
  <si>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</si>
  <si>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</si>
  <si>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</si>
  <si>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</si>
  <si>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</si>
  <si>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</si>
  <si>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</si>
  <si>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</si>
  <si>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</si>
  <si>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</si>
  <si>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</si>
  <si>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</si>
  <si>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</si>
  <si>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</si>
  <si>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</si>
  <si>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</si>
  <si>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</si>
  <si>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</si>
  <si>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</si>
  <si>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</si>
  <si>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</si>
  <si>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</si>
  <si>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</si>
  <si>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</si>
  <si>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</si>
  <si>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</si>
  <si>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</si>
  <si>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</si>
  <si>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</si>
  <si>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</si>
  <si>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</si>
  <si>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</si>
  <si>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</si>
  <si>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</si>
  <si>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</si>
  <si>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</si>
  <si>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</si>
  <si>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</si>
  <si>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</si>
  <si>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</si>
  <si>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</si>
  <si>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</si>
  <si>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</si>
  <si>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</si>
  <si>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</si>
  <si>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</si>
  <si>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</si>
  <si>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</si>
  <si>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</si>
  <si>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</si>
  <si>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</si>
  <si>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</si>
  <si>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</si>
  <si>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</si>
  <si>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</si>
  <si>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</si>
  <si>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</si>
  <si>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</si>
  <si>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</si>
  <si>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</si>
  <si>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</si>
  <si>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</si>
  <si>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</si>
  <si>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</si>
  <si>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</si>
  <si>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</si>
  <si>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</si>
  <si>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</si>
  <si>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</si>
  <si>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</si>
  <si>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</si>
  <si>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</si>
  <si>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</si>
  <si>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</si>
  <si>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</si>
  <si>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</si>
  <si>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</si>
  <si>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</si>
  <si>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</si>
  <si>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</si>
  <si>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</si>
  <si>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</si>
  <si>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</si>
  <si>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</si>
  <si>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</si>
  <si>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</si>
  <si>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</si>
  <si>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</si>
  <si>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</si>
  <si>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</si>
  <si>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</si>
  <si>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</si>
  <si>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</si>
  <si>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</si>
  <si>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</si>
  <si>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</si>
  <si>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</si>
  <si>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</si>
  <si>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</si>
  <si>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</si>
  <si>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</si>
  <si>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</si>
  <si>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</si>
  <si>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</si>
  <si>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</si>
  <si>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</si>
  <si>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</si>
  <si>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</si>
  <si>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</si>
  <si>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</si>
  <si>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</si>
  <si>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</si>
  <si>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</si>
  <si>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</si>
  <si>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</si>
  <si>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</si>
  <si>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</si>
  <si>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</si>
  <si>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</si>
  <si>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</si>
  <si>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</si>
  <si>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</si>
  <si>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</si>
  <si>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</si>
  <si>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</si>
  <si>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</si>
  <si>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</si>
  <si>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</si>
  <si>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</si>
  <si>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</si>
  <si>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</si>
  <si>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</si>
  <si>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</si>
  <si>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</si>
  <si>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</si>
  <si>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</si>
  <si>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</si>
  <si>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</si>
  <si>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</si>
  <si>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</si>
  <si>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</si>
  <si>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</si>
  <si>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</si>
  <si>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</si>
  <si>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</si>
  <si>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</si>
  <si>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</si>
  <si>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</si>
  <si>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</si>
  <si>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</si>
  <si>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</si>
  <si>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</si>
  <si>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</si>
  <si>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</si>
  <si>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</si>
  <si>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</si>
  <si>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</si>
  <si>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</si>
  <si>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</si>
  <si>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</si>
  <si>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</si>
  <si>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</si>
  <si>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</si>
  <si>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</si>
  <si>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</si>
  <si>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</si>
  <si>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</si>
  <si>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</si>
  <si>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</si>
  <si>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</si>
  <si>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</si>
  <si>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</si>
  <si>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</si>
  <si>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</si>
  <si>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</si>
  <si>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</si>
  <si>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</si>
  <si>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</si>
  <si>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</si>
  <si>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</si>
  <si>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</si>
  <si>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</si>
  <si>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</si>
  <si>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</si>
  <si>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</si>
  <si>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</si>
  <si>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</si>
  <si>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</si>
  <si>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</si>
  <si>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</si>
  <si>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</si>
  <si>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</si>
  <si>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</si>
  <si>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</si>
  <si>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</si>
  <si>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</si>
  <si>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</si>
  <si>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</si>
  <si>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</si>
  <si>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</si>
  <si>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</si>
  <si>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</si>
  <si>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</si>
  <si>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</si>
  <si>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</si>
  <si>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</si>
  <si>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</si>
  <si>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</si>
  <si>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</si>
  <si>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</si>
  <si>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</si>
  <si>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</si>
  <si>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</si>
  <si>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</si>
  <si>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</si>
  <si>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</si>
  <si>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</si>
  <si>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</si>
  <si>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</si>
  <si>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</si>
  <si>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</si>
  <si>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</si>
  <si>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</si>
  <si>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</si>
  <si>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</si>
  <si>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</si>
  <si>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</si>
  <si>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</si>
  <si>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</si>
  <si>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</si>
  <si>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</si>
  <si>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</si>
  <si>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</si>
  <si>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</si>
  <si>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</si>
  <si>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</si>
  <si>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</si>
  <si>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</si>
  <si>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</si>
  <si>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</si>
  <si>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</si>
  <si>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</si>
  <si>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</si>
  <si>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</si>
  <si>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</si>
  <si>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</si>
  <si>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</si>
  <si>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</si>
  <si>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</si>
  <si>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</si>
  <si>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</si>
  <si>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</si>
  <si>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</si>
  <si>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</si>
  <si>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</si>
  <si>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</si>
  <si>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</si>
  <si>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</si>
  <si>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</si>
  <si>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</si>
  <si>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</si>
  <si>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</si>
  <si>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</si>
  <si>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</si>
  <si>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</si>
  <si>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</si>
  <si>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</si>
  <si>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</si>
  <si>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</si>
  <si>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</si>
  <si>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</si>
  <si>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</si>
  <si>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</si>
  <si>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</si>
  <si>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</si>
  <si>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</si>
  <si>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</si>
  <si>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</si>
  <si>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</si>
  <si>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</si>
  <si>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</si>
  <si>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</si>
  <si>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</si>
  <si>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</si>
  <si>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</si>
  <si>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</si>
  <si>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</si>
  <si>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</si>
  <si>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</si>
  <si>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</si>
  <si>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</si>
  <si>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</si>
  <si>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</si>
  <si>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</si>
  <si>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</si>
  <si>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</si>
  <si>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</si>
  <si>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</si>
  <si>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</si>
  <si>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</si>
  <si>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</si>
  <si>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</si>
  <si>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</si>
  <si>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</si>
  <si>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</si>
  <si>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</si>
  <si>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</si>
  <si>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</si>
  <si>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</si>
  <si>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</si>
  <si>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</si>
  <si>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</si>
  <si>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</si>
  <si>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</si>
  <si>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</si>
  <si>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</si>
  <si>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</si>
  <si>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</si>
  <si>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</si>
  <si>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</si>
  <si>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</si>
  <si>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</si>
  <si>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</si>
  <si>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</si>
  <si>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</si>
  <si>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</si>
  <si>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</si>
  <si>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</si>
  <si>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</si>
  <si>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</si>
  <si>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</si>
  <si>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</si>
  <si>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</si>
  <si>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</si>
  <si>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</si>
  <si>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</si>
  <si>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</si>
  <si>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</si>
  <si>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</si>
  <si>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</si>
  <si>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</si>
  <si>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</si>
  <si>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</si>
  <si>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</si>
  <si>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</si>
  <si>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</si>
  <si>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</si>
  <si>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</si>
  <si>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</si>
  <si>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</si>
  <si>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</si>
  <si>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</si>
  <si>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</si>
  <si>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</si>
  <si>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</si>
  <si>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</si>
  <si>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</si>
  <si>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</si>
  <si>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</si>
  <si>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</si>
  <si>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</si>
  <si>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</si>
  <si>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</si>
  <si>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</si>
  <si>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</si>
  <si>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</si>
  <si>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</si>
  <si>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</si>
  <si>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</si>
  <si>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</si>
  <si>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</si>
  <si>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</si>
  <si>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</si>
  <si>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</si>
  <si>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</si>
  <si>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</si>
  <si>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</si>
  <si>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</si>
  <si>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</si>
  <si>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</si>
  <si>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</si>
  <si>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</si>
  <si>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</si>
  <si>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</si>
  <si>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</si>
  <si>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</si>
  <si>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</si>
  <si>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</si>
  <si>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</si>
  <si>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</si>
  <si>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</si>
  <si>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</si>
  <si>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</si>
  <si>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</si>
  <si>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</si>
  <si>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</si>
  <si>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</si>
  <si>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</si>
  <si>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</si>
  <si>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</si>
  <si>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</si>
  <si>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</si>
  <si>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</si>
  <si>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</si>
  <si>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</si>
  <si>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</si>
  <si>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</si>
  <si>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</si>
  <si>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</si>
  <si>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</si>
  <si>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</si>
  <si>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</si>
  <si>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</si>
  <si>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</si>
  <si>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</si>
  <si>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</si>
  <si>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</si>
  <si>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</si>
  <si>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</si>
  <si>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</si>
  <si>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</si>
  <si>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</si>
  <si>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</si>
  <si>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</si>
  <si>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</si>
  <si>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</si>
  <si>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</si>
  <si>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</si>
  <si>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</si>
  <si>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</si>
  <si>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</si>
  <si>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</si>
  <si>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</si>
  <si>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</si>
  <si>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</si>
  <si>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</si>
  <si>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</si>
  <si>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</si>
  <si>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</si>
  <si>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</si>
  <si>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</si>
  <si>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</si>
  <si>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</si>
  <si>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</si>
  <si>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</si>
  <si>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</si>
  <si>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</si>
  <si>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</si>
  <si>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</si>
  <si>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</si>
  <si>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</si>
  <si>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</si>
  <si>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</si>
  <si>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</si>
  <si>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</si>
  <si>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</si>
  <si>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</si>
  <si>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</si>
  <si>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</si>
  <si>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</si>
  <si>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</si>
  <si>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</si>
  <si>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</si>
  <si>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</si>
  <si>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</si>
  <si>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</si>
  <si>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</si>
  <si>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</si>
  <si>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</si>
  <si>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</si>
  <si>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</si>
  <si>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</si>
  <si>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</si>
  <si>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</si>
  <si>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</si>
  <si>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</si>
  <si>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</si>
  <si>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</si>
  <si>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</si>
  <si>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</si>
  <si>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</si>
  <si>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</si>
  <si>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</si>
  <si>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</si>
  <si>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</si>
  <si>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</si>
  <si>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</si>
  <si>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</si>
  <si>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</si>
  <si>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</si>
  <si>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</si>
  <si>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</si>
  <si>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</si>
  <si>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</si>
  <si>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</si>
  <si>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</si>
  <si>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</si>
  <si>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</si>
  <si>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</si>
  <si>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</si>
  <si>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</si>
  <si>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</si>
  <si>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</si>
  <si>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</si>
  <si>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</si>
  <si>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</si>
  <si>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</si>
  <si>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</si>
  <si>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</si>
  <si>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</si>
  <si>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</si>
  <si>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</si>
  <si>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</si>
  <si>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</si>
  <si>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</si>
  <si>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</si>
  <si>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</si>
  <si>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</si>
  <si>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</si>
  <si>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</si>
  <si>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</si>
  <si>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</si>
  <si>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</si>
  <si>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</si>
  <si>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</si>
  <si>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</si>
  <si>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</si>
  <si>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</si>
  <si>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</si>
  <si>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</si>
  <si>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</si>
  <si>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</si>
  <si>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</si>
  <si>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</si>
  <si>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</si>
  <si>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</si>
  <si>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</si>
  <si>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</si>
  <si>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</si>
  <si>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</si>
  <si>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</si>
  <si>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</si>
  <si>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</si>
  <si>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</si>
  <si>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</si>
  <si>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</si>
  <si>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</si>
  <si>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</si>
  <si>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</si>
  <si>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</si>
  <si>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</si>
  <si>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</si>
  <si>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</si>
  <si>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</si>
  <si>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</si>
  <si>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</si>
  <si>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</si>
  <si>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</si>
  <si>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</si>
  <si>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</si>
  <si>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</si>
  <si>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</si>
  <si>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</si>
  <si>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</si>
  <si>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</si>
  <si>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</si>
  <si>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</si>
  <si>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</si>
  <si>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</si>
  <si>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</si>
  <si>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</si>
  <si>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</si>
  <si>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</si>
  <si>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</si>
  <si>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</si>
  <si>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</si>
  <si>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</si>
  <si>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</si>
  <si>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</si>
  <si>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</si>
  <si>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</si>
  <si>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</si>
  <si>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</si>
  <si>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</si>
  <si>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</si>
  <si>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</si>
  <si>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</si>
  <si>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</si>
  <si>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</si>
  <si>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</si>
  <si>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</si>
  <si>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</si>
  <si>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</si>
  <si>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</si>
  <si>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</si>
  <si>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</si>
  <si>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</si>
  <si>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</si>
  <si>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</si>
  <si>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</si>
  <si>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</si>
  <si>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</si>
  <si>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</si>
  <si>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</si>
  <si>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</si>
  <si>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</si>
  <si>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</si>
  <si>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</si>
  <si>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</si>
  <si>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</si>
  <si>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</si>
  <si>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</si>
  <si>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</si>
  <si>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</si>
  <si>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</si>
  <si>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</si>
  <si>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</si>
  <si>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</si>
  <si>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</si>
  <si>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</si>
  <si>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</si>
  <si>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</si>
  <si>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</si>
  <si>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</si>
  <si>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</si>
  <si>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</si>
  <si>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</si>
  <si>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</si>
  <si>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</si>
  <si>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</si>
  <si>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</si>
  <si>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</si>
  <si>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</si>
  <si>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</si>
  <si>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</si>
  <si>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</si>
  <si>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</si>
  <si>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</si>
  <si>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</si>
  <si>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</si>
  <si>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</si>
  <si>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</si>
  <si>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</si>
  <si>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</si>
  <si>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</si>
  <si>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</si>
  <si>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</si>
  <si>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</si>
  <si>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</si>
  <si>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</si>
  <si>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</si>
  <si>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</si>
  <si>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</si>
  <si>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</si>
  <si>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</si>
  <si>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</si>
  <si>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</si>
  <si>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</si>
  <si>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</si>
  <si>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</si>
  <si>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</si>
  <si>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</si>
  <si>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</si>
  <si>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</si>
  <si>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</si>
  <si>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</si>
  <si>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</si>
  <si>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</si>
  <si>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</si>
  <si>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</si>
  <si>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</si>
  <si>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</si>
  <si>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</si>
  <si>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</si>
  <si>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</si>
  <si>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</si>
  <si>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</si>
  <si>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</si>
  <si>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</si>
  <si>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</si>
  <si>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</si>
  <si>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</si>
  <si>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</si>
  <si>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</si>
  <si>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</si>
  <si>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</si>
  <si>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</si>
  <si>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</si>
  <si>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</si>
  <si>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</si>
  <si>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</si>
  <si>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</si>
  <si>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</si>
  <si>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</si>
  <si>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</si>
  <si>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</si>
  <si>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</si>
  <si>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</si>
  <si>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</si>
  <si>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</si>
  <si>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</si>
  <si>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</si>
  <si>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</si>
  <si>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</si>
  <si>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</si>
  <si>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</si>
  <si>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</si>
  <si>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</si>
  <si>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</si>
  <si>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</si>
  <si>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</si>
  <si>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</si>
  <si>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</si>
  <si>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</si>
  <si>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</si>
  <si>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</si>
  <si>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</si>
  <si>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</si>
  <si>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</si>
  <si>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</si>
  <si>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</si>
  <si>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</si>
  <si>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</si>
  <si>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</si>
  <si>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</si>
  <si>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</si>
  <si>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</si>
  <si>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</si>
  <si>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</si>
  <si>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</si>
  <si>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</si>
  <si>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</si>
  <si>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</si>
  <si>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</si>
  <si>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</si>
  <si>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</si>
  <si>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</si>
  <si>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</si>
  <si>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</si>
  <si>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</si>
  <si>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</si>
  <si>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</si>
  <si>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</si>
  <si>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</si>
  <si>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</si>
  <si>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</si>
  <si>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</si>
  <si>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</si>
  <si>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</si>
  <si>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</si>
  <si>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</si>
  <si>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</si>
  <si>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</si>
  <si>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</si>
  <si>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</si>
  <si>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</si>
  <si>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</si>
  <si>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</si>
  <si>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</si>
  <si>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</si>
  <si>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</si>
  <si>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</si>
  <si>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</si>
  <si>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</si>
  <si>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</si>
  <si>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</si>
  <si>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</si>
  <si>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</si>
  <si>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</si>
  <si>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</si>
  <si>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</si>
  <si>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</si>
  <si>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</si>
  <si>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</si>
  <si>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</si>
  <si>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</si>
  <si>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</si>
  <si>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</si>
  <si>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</si>
  <si>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</si>
  <si>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</si>
  <si>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</si>
  <si>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</si>
  <si>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</si>
  <si>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</si>
  <si>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</si>
  <si>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</si>
  <si>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</si>
  <si>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</si>
  <si>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</si>
  <si>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</si>
  <si>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</si>
  <si>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</si>
  <si>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</si>
  <si>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</si>
  <si>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</si>
  <si>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</si>
  <si>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</si>
  <si>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</si>
  <si>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</si>
  <si>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</si>
  <si>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</si>
  <si>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</si>
  <si>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</si>
  <si>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</si>
  <si>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</si>
  <si>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</si>
  <si>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</si>
  <si>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</si>
  <si>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</si>
  <si>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</si>
  <si>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</si>
  <si>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</si>
  <si>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</si>
  <si>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</si>
  <si>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</si>
  <si>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</si>
  <si>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</si>
  <si>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</si>
  <si>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</si>
  <si>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</si>
  <si>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</si>
  <si>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</si>
  <si>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</si>
  <si>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</si>
  <si>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</si>
  <si>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</si>
  <si>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</si>
  <si>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</si>
  <si>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</si>
  <si>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</si>
  <si>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</si>
  <si>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</si>
  <si>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</si>
  <si>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</si>
  <si>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</si>
  <si>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</si>
  <si>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</si>
  <si>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</si>
  <si>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</si>
  <si>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</si>
  <si>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</si>
  <si>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</si>
  <si>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</si>
  <si>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</si>
  <si>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</si>
  <si>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</si>
  <si>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</si>
  <si>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</si>
  <si>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</si>
  <si>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</si>
  <si>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</si>
  <si>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</si>
  <si>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</si>
  <si>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</si>
  <si>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</si>
  <si>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</si>
  <si>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</si>
  <si>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</si>
  <si>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</si>
  <si>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</si>
  <si>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</si>
  <si>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</si>
  <si>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</si>
  <si>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</si>
  <si>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</si>
  <si>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</si>
  <si>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</si>
  <si>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</si>
  <si>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</si>
  <si>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</si>
  <si>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</si>
  <si>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</si>
  <si>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</si>
  <si>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</si>
  <si>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</si>
  <si>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</si>
  <si>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</si>
  <si>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</si>
  <si>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</si>
  <si>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</si>
  <si>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</si>
  <si>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</si>
  <si>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</si>
  <si>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</si>
  <si>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</si>
  <si>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</si>
  <si>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</si>
  <si>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</si>
  <si>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</si>
  <si>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</si>
  <si>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</si>
  <si>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</si>
  <si>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</si>
  <si>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</si>
  <si>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</si>
  <si>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</si>
  <si>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</si>
  <si>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</si>
  <si>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</si>
  <si>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</si>
  <si>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</si>
  <si>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</si>
  <si>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</si>
  <si>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</si>
  <si>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</si>
  <si>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</si>
  <si>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</si>
  <si>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</si>
  <si>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</si>
  <si>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</si>
  <si>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</si>
  <si>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</si>
  <si>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</si>
  <si>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</si>
  <si>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</si>
  <si>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</si>
  <si>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</si>
  <si>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</si>
  <si>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</si>
  <si>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</si>
  <si>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</si>
  <si>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</si>
  <si>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</si>
  <si>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</si>
  <si>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</si>
  <si>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</si>
  <si>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</si>
  <si>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</si>
  <si>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</si>
  <si>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</si>
  <si>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</si>
  <si>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</si>
  <si>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</si>
  <si>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</si>
  <si>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</si>
  <si>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</si>
  <si>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</si>
  <si>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</si>
  <si>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</si>
  <si>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</si>
  <si>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</si>
  <si>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</si>
  <si>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</si>
  <si>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</si>
  <si>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</si>
  <si>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</si>
  <si>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</si>
  <si>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</si>
  <si>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</si>
  <si>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</si>
  <si>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</si>
  <si>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</si>
  <si>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</si>
  <si>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</si>
  <si>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</si>
  <si>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</si>
  <si>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</si>
  <si>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</si>
  <si>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</si>
  <si>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</si>
  <si>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</si>
  <si>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</si>
  <si>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</si>
  <si>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</si>
  <si>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</si>
  <si>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</si>
  <si>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</si>
  <si>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</si>
  <si>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</si>
  <si>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</si>
  <si>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</si>
  <si>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</si>
  <si>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</si>
  <si>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</si>
  <si>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</si>
  <si>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</si>
  <si>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</si>
  <si>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</si>
  <si>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</si>
  <si>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</si>
  <si>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</si>
  <si>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</si>
  <si>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</si>
  <si>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</si>
  <si>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</si>
  <si>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</si>
  <si>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</si>
  <si>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</si>
  <si>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</si>
  <si>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</si>
  <si>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</si>
  <si>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</si>
  <si>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</si>
  <si>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</si>
  <si>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</si>
  <si>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</si>
  <si>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</si>
  <si>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</si>
  <si>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</si>
  <si>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</si>
  <si>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</si>
  <si>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</si>
  <si>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</si>
  <si>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</si>
  <si>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</si>
  <si>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</si>
  <si>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</si>
  <si>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</si>
  <si>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</si>
  <si>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</si>
  <si>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</si>
  <si>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</si>
  <si>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</si>
  <si>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</si>
  <si>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</si>
  <si>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</si>
  <si>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</si>
  <si>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</si>
  <si>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</si>
  <si>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</si>
  <si>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</si>
  <si>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</si>
  <si>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</si>
  <si>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</si>
  <si>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</si>
  <si>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</si>
  <si>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</si>
  <si>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</si>
  <si>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</si>
  <si>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</si>
  <si>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</si>
  <si>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</si>
  <si>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</si>
  <si>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</si>
  <si>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</si>
  <si>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</si>
  <si>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</si>
  <si>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</si>
  <si>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</si>
  <si>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</si>
  <si>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</si>
  <si>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</si>
  <si>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</si>
  <si>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</si>
  <si>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</si>
  <si>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</si>
  <si>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</si>
  <si>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</si>
  <si>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</si>
  <si>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</si>
  <si>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</si>
  <si>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</si>
  <si>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</si>
  <si>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</si>
  <si>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</si>
  <si>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</si>
  <si>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</si>
  <si>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</si>
  <si>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</si>
  <si>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</si>
  <si>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</si>
  <si>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</si>
  <si>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</si>
  <si>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</si>
  <si>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</si>
  <si>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</si>
  <si>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</si>
  <si>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</si>
  <si>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</si>
  <si>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</si>
  <si>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</si>
  <si>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</si>
  <si>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</si>
  <si>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</si>
  <si>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</si>
  <si>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</si>
  <si>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</si>
  <si>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</si>
  <si>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</si>
  <si>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</si>
  <si>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</si>
  <si>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</si>
  <si>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</si>
  <si>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</si>
  <si>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</si>
  <si>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</si>
  <si>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</si>
  <si>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</si>
  <si>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</si>
  <si>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</si>
  <si>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</si>
  <si>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</si>
  <si>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</si>
  <si>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</si>
  <si>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</si>
  <si>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</si>
  <si>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</si>
  <si>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</si>
  <si>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</si>
  <si>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</si>
  <si>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</si>
  <si>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</si>
  <si>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</si>
  <si>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</si>
  <si>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</si>
  <si>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</si>
  <si>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</si>
  <si>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</si>
  <si>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</si>
  <si>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</si>
  <si>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</si>
  <si>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</si>
  <si>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</si>
  <si>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</si>
  <si>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</si>
  <si>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</si>
  <si>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</si>
  <si>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</si>
  <si>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</si>
  <si>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</si>
  <si>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</si>
  <si>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</si>
  <si>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</si>
  <si>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</si>
  <si>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</si>
  <si>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</si>
  <si>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</si>
  <si>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</si>
  <si>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</si>
  <si>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</si>
  <si>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</si>
  <si>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</si>
  <si>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</si>
  <si>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</si>
  <si>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</si>
  <si>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</si>
  <si>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</si>
  <si>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</si>
  <si>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</si>
  <si>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</si>
  <si>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</si>
  <si>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</si>
  <si>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</si>
  <si>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</si>
  <si>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</si>
  <si>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</si>
  <si>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</si>
  <si>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</si>
  <si>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</si>
  <si>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</si>
  <si>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</si>
  <si>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</si>
  <si>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</si>
  <si>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</si>
  <si>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</si>
  <si>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</si>
  <si>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</si>
  <si>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</si>
  <si>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</si>
  <si>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</si>
  <si>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</si>
  <si>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</si>
  <si>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</si>
  <si>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</si>
  <si>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</si>
  <si>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</si>
  <si>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</si>
  <si>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</si>
  <si>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</si>
  <si>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</si>
  <si>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</si>
  <si>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</si>
  <si>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</si>
  <si>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</si>
  <si>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</si>
  <si>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</si>
  <si>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</si>
  <si>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</si>
  <si>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</si>
  <si>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</si>
  <si>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</si>
  <si>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</si>
  <si>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</si>
  <si>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</si>
  <si>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</si>
  <si>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</si>
  <si>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</si>
  <si>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</si>
  <si>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</si>
  <si>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</si>
  <si>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</si>
  <si>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</si>
  <si>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</si>
  <si>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</si>
  <si>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</si>
  <si>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</si>
  <si>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</si>
  <si>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</si>
  <si>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</si>
  <si>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</si>
  <si>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</si>
  <si>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</si>
  <si>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</si>
  <si>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</si>
  <si>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</si>
  <si>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</si>
  <si>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</si>
  <si>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</si>
  <si>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</si>
  <si>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</si>
  <si>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</si>
  <si>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</si>
  <si>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</si>
  <si>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</si>
  <si>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</si>
  <si>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</si>
  <si>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</si>
  <si>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</si>
  <si>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</si>
  <si>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</si>
  <si>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</si>
  <si>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</si>
  <si>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</si>
  <si>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</si>
  <si>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</si>
  <si>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</si>
  <si>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</si>
  <si>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</si>
  <si>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</si>
  <si>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</si>
  <si>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</si>
  <si>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</si>
  <si>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</si>
  <si>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</si>
  <si>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</si>
  <si>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</si>
  <si>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</si>
  <si>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</si>
  <si>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</si>
  <si>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</si>
  <si>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</si>
  <si>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</si>
  <si>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</si>
  <si>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</si>
  <si>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</si>
  <si>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</si>
  <si>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</si>
  <si>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</si>
  <si>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</si>
  <si>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</si>
  <si>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</si>
  <si>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</si>
  <si>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</si>
  <si>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</si>
  <si>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</si>
  <si>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</si>
  <si>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</si>
  <si>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</si>
  <si>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</si>
  <si>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</si>
  <si>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</si>
  <si>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</si>
  <si>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</si>
  <si>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</si>
  <si>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</si>
  <si>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</si>
  <si>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</si>
  <si>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</si>
  <si>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</si>
  <si>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</si>
  <si>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</si>
  <si>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</si>
  <si>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</si>
  <si>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</si>
  <si>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</si>
  <si>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</si>
  <si>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</si>
  <si>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</si>
  <si>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</si>
  <si>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</si>
  <si>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</si>
  <si>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</si>
  <si>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</si>
  <si>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</si>
  <si>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</si>
  <si>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</si>
  <si>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</si>
  <si>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</si>
  <si>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</si>
  <si>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</si>
  <si>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</si>
  <si>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</si>
  <si>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</si>
  <si>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</si>
  <si>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</si>
  <si>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</si>
  <si>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</si>
  <si>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</si>
  <si>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</si>
  <si>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</si>
  <si>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</si>
  <si>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</si>
  <si>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</si>
  <si>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</si>
  <si>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</si>
  <si>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</si>
  <si>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</si>
  <si>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</si>
  <si>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</si>
  <si>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</si>
  <si>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</si>
  <si>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</si>
  <si>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</si>
  <si>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</si>
  <si>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</si>
  <si>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</si>
  <si>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</si>
  <si>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</si>
  <si>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</si>
  <si>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</si>
  <si>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</si>
  <si>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</si>
  <si>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</si>
  <si>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</si>
  <si>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</si>
  <si>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</si>
  <si>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</si>
  <si>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</si>
  <si>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</si>
  <si>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</si>
  <si>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</si>
  <si>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</si>
  <si>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</si>
  <si>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</si>
  <si>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</si>
  <si>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</si>
  <si>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</si>
  <si>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</si>
  <si>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</si>
  <si>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</si>
  <si>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</si>
  <si>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</si>
  <si>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</si>
  <si>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</si>
  <si>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</si>
  <si>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</si>
  <si>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</si>
  <si>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</si>
  <si>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</si>
  <si>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</si>
  <si>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</si>
  <si>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</si>
  <si>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</si>
  <si>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</si>
  <si>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</si>
  <si>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</si>
  <si>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</si>
  <si>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</si>
  <si>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</si>
  <si>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</si>
  <si>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</si>
  <si>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</si>
  <si>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</si>
  <si>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</si>
  <si>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</si>
  <si>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</si>
  <si>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</si>
  <si>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</si>
  <si>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</si>
  <si>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</si>
  <si>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</si>
  <si>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</si>
  <si>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</si>
  <si>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</si>
  <si>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</si>
  <si>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</si>
  <si>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</si>
  <si>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</si>
  <si>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</si>
  <si>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</si>
  <si>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</si>
  <si>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</si>
  <si>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</si>
  <si>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</si>
  <si>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</si>
  <si>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</si>
  <si>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</si>
  <si>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</si>
  <si>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</si>
  <si>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</si>
  <si>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</si>
  <si>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</si>
  <si>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</si>
  <si>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</si>
  <si>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</si>
  <si>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</si>
  <si>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</si>
  <si>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</si>
  <si>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</si>
  <si>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</si>
  <si>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</si>
  <si>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</si>
  <si>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</si>
  <si>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</si>
  <si>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</si>
  <si>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</si>
  <si>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</si>
  <si>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</si>
  <si>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</si>
  <si>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</si>
  <si>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</si>
  <si>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</si>
  <si>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</si>
  <si>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</si>
  <si>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</si>
  <si>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</si>
  <si>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</si>
  <si>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</si>
  <si>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</si>
  <si>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</si>
  <si>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</si>
  <si>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</si>
  <si>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</si>
  <si>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</si>
  <si>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</si>
  <si>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</si>
  <si>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</si>
  <si>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</si>
  <si>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</si>
  <si>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</si>
  <si>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</si>
  <si>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</si>
  <si>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</si>
  <si>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</si>
  <si>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</si>
  <si>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</si>
  <si>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</si>
  <si>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</si>
  <si>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</si>
  <si>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</si>
  <si>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</si>
  <si>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</si>
  <si>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</si>
  <si>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</si>
  <si>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</si>
  <si>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</si>
  <si>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</si>
  <si>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</si>
  <si>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</si>
  <si>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</si>
  <si>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</si>
  <si>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</si>
  <si>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</si>
  <si>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</si>
  <si>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</si>
  <si>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</si>
  <si>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</si>
  <si>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</si>
  <si>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</si>
  <si>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</si>
  <si>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</si>
  <si>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</si>
  <si>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</si>
  <si>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</si>
  <si>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</si>
  <si>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</si>
  <si>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</si>
  <si>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</si>
  <si>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</si>
  <si>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</si>
  <si>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</si>
  <si>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</si>
  <si>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</si>
  <si>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</si>
  <si>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</si>
  <si>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</si>
  <si>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</si>
  <si>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</si>
  <si>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</si>
  <si>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</si>
  <si>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</si>
  <si>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</si>
  <si>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</si>
  <si>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</si>
  <si>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</si>
  <si>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</si>
  <si>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</si>
  <si>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</si>
  <si>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</si>
  <si>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</si>
  <si>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</si>
  <si>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</si>
  <si>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</si>
  <si>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</si>
  <si>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</si>
  <si>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</si>
  <si>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</si>
  <si>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</si>
  <si>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</si>
  <si>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</si>
  <si>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</si>
  <si>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</si>
  <si>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</si>
  <si>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</si>
  <si>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</si>
  <si>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</si>
  <si>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</si>
  <si>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</si>
  <si>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</si>
  <si>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</si>
  <si>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</si>
  <si>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</si>
  <si>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</si>
  <si>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</si>
  <si>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</si>
  <si>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</si>
  <si>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</si>
  <si>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</si>
  <si>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</si>
  <si>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</si>
  <si>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</si>
  <si>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</si>
  <si>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</si>
  <si>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</si>
  <si>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</si>
  <si>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</si>
  <si>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</si>
  <si>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</si>
  <si>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</si>
  <si>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</si>
  <si>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</si>
  <si>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</si>
  <si>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</si>
  <si>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</si>
  <si>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</si>
  <si>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</si>
  <si>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</si>
  <si>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</si>
  <si>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</si>
  <si>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</si>
  <si>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</si>
  <si>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</si>
  <si>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</si>
  <si>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</si>
  <si>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</si>
  <si>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</si>
  <si>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</si>
  <si>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</si>
  <si>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</si>
  <si>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</si>
  <si>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</si>
  <si>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</si>
  <si>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</si>
  <si>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</si>
  <si>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</si>
  <si>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</si>
  <si>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</si>
  <si>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</si>
  <si>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</si>
  <si>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</si>
  <si>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</si>
  <si>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</si>
  <si>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</si>
  <si>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</si>
  <si>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</si>
  <si>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</si>
  <si>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</si>
  <si>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</si>
  <si>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</si>
  <si>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</si>
  <si>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</si>
  <si>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</si>
  <si>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</si>
  <si>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</si>
  <si>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</si>
  <si>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</si>
  <si>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</si>
  <si>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</si>
  <si>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</si>
  <si>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</si>
  <si>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</si>
  <si>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</si>
  <si>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</si>
  <si>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</si>
  <si>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</si>
  <si>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</si>
  <si>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</si>
  <si>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</si>
  <si>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</si>
  <si>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</si>
  <si>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</si>
  <si>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</si>
  <si>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</si>
  <si>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</si>
  <si>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</si>
  <si>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</si>
  <si>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</si>
  <si>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</si>
  <si>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</si>
  <si>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</si>
  <si>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</si>
  <si>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</si>
  <si>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</si>
  <si>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</si>
  <si>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</si>
  <si>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</si>
  <si>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</si>
  <si>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</si>
  <si>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</si>
  <si>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</si>
  <si>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</si>
  <si>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</si>
  <si>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</si>
  <si>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</si>
  <si>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</si>
  <si>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</si>
  <si>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</si>
  <si>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</si>
  <si>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</si>
  <si>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</si>
  <si>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</si>
  <si>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</si>
  <si>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</si>
  <si>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</si>
  <si>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</si>
  <si>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</si>
  <si>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</si>
  <si>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</si>
  <si>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</si>
  <si>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</si>
  <si>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</si>
  <si>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</si>
  <si>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</si>
  <si>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</si>
  <si>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</si>
  <si>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</si>
  <si>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</si>
  <si>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</si>
  <si>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</si>
  <si>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</si>
  <si>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</si>
  <si>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</si>
  <si>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</si>
  <si>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</si>
  <si>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</si>
  <si>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</si>
  <si>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</si>
  <si>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</si>
  <si>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</si>
  <si>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</si>
  <si>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</si>
  <si>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</si>
  <si>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</si>
  <si>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</si>
  <si>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</si>
  <si>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</si>
  <si>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</si>
  <si>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</si>
  <si>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</si>
  <si>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</si>
  <si>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</si>
  <si>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</si>
  <si>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</si>
  <si>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</si>
  <si>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</si>
  <si>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</si>
  <si>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</si>
  <si>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</si>
  <si>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</si>
  <si>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</si>
  <si>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</si>
  <si>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</si>
  <si>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</si>
  <si>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</si>
  <si>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</si>
  <si>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</si>
  <si>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</si>
  <si>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</si>
  <si>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</si>
  <si>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</si>
  <si>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</si>
  <si>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</si>
  <si>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</si>
  <si>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</si>
  <si>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</si>
  <si>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</si>
  <si>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</si>
  <si>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</si>
  <si>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</si>
  <si>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</si>
  <si>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</si>
  <si>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</si>
  <si>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</si>
  <si>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</si>
  <si>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</si>
  <si>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</si>
  <si>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</si>
  <si>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</si>
  <si>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</si>
  <si>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</si>
  <si>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</si>
  <si>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</si>
  <si>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</si>
  <si>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</si>
  <si>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</si>
  <si>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</si>
  <si>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</si>
  <si>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</si>
  <si>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</si>
  <si>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</si>
  <si>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</si>
  <si>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</si>
  <si>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</si>
  <si>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</si>
  <si>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</si>
  <si>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</si>
  <si>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</si>
  <si>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</si>
  <si>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</si>
  <si>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</si>
  <si>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</si>
  <si>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</si>
  <si>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</si>
  <si>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</si>
  <si>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</si>
  <si>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</si>
  <si>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</si>
  <si>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</si>
  <si>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</si>
  <si>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</si>
  <si>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</si>
  <si>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</si>
  <si>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</si>
  <si>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</si>
  <si>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</si>
  <si>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</si>
  <si>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</si>
  <si>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</si>
  <si>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</si>
  <si>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</si>
  <si>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</si>
  <si>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</si>
  <si>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</si>
  <si>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</si>
  <si>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</si>
  <si>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</si>
  <si>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</si>
  <si>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</si>
  <si>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</si>
  <si>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</si>
  <si>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</si>
  <si>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</si>
  <si>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</si>
  <si>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</si>
  <si>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</si>
  <si>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</si>
  <si>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</si>
  <si>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</si>
  <si>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</si>
  <si>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</si>
  <si>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</si>
  <si>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</si>
  <si>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</si>
  <si>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</si>
  <si>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</si>
  <si>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</si>
  <si>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</si>
  <si>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</si>
  <si>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</si>
  <si>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</si>
  <si>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</si>
  <si>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</si>
  <si>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</si>
  <si>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</si>
  <si>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</si>
  <si>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</si>
  <si>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</si>
  <si>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</si>
  <si>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</si>
  <si>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</si>
  <si>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</si>
  <si>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</si>
  <si>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</si>
  <si>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</si>
  <si>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</si>
  <si>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</si>
  <si>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</si>
  <si>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</si>
  <si>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</si>
  <si>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</si>
  <si>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</si>
  <si>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</si>
  <si>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</si>
  <si>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</si>
  <si>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</si>
  <si>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</si>
  <si>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</si>
  <si>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</si>
  <si>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</si>
  <si>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</si>
  <si>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</si>
  <si>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</si>
  <si>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</si>
  <si>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</si>
  <si>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</si>
  <si>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</si>
  <si>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</si>
  <si>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</si>
  <si>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</si>
  <si>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</si>
  <si>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</si>
  <si>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</si>
  <si>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</si>
  <si>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</si>
  <si>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</si>
  <si>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</si>
  <si>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</si>
  <si>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</si>
  <si>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</si>
  <si>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</si>
  <si>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</si>
  <si>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</si>
  <si>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</si>
  <si>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</si>
  <si>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</si>
  <si>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</si>
  <si>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</si>
  <si>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</si>
  <si>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</si>
  <si>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</si>
  <si>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</si>
  <si>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</si>
  <si>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</si>
  <si>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</si>
  <si>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</si>
  <si>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</si>
  <si>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</si>
  <si>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</si>
  <si>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</si>
  <si>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</si>
  <si>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</si>
  <si>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</si>
  <si>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</si>
  <si>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</si>
  <si>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</si>
  <si>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</si>
  <si>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</si>
  <si>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</si>
  <si>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</si>
  <si>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</si>
  <si>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</si>
  <si>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</si>
  <si>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</si>
  <si>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</si>
  <si>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</si>
  <si>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</si>
  <si>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</si>
  <si>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</si>
  <si>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</si>
  <si>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</si>
  <si>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</si>
  <si>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</si>
  <si>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</si>
  <si>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</si>
  <si>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</si>
  <si>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</si>
  <si>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</si>
  <si>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</si>
  <si>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</si>
  <si>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</si>
  <si>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</si>
  <si>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</si>
  <si>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</si>
  <si>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</si>
  <si>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</si>
  <si>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</si>
  <si>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</si>
  <si>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</si>
  <si>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</si>
  <si>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</si>
  <si>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</si>
  <si>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</si>
  <si>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</si>
  <si>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</si>
  <si>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</si>
  <si>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</si>
  <si>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</si>
  <si>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</si>
  <si>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</si>
  <si>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</si>
  <si>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</si>
  <si>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</si>
  <si>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</si>
  <si>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</si>
  <si>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</si>
  <si>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</si>
  <si>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</si>
  <si>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</si>
  <si>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</si>
  <si>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</si>
  <si>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</si>
  <si>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</si>
  <si>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</si>
  <si>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</si>
  <si>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</si>
  <si>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</si>
  <si>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</si>
  <si>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</si>
  <si>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</si>
  <si>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</si>
  <si>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</si>
  <si>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</si>
  <si>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</si>
  <si>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</si>
  <si>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</si>
  <si>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</si>
  <si>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</si>
  <si>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</si>
  <si>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</si>
  <si>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</si>
  <si>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</si>
  <si>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</si>
  <si>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</si>
  <si>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</si>
  <si>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</si>
  <si>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</si>
  <si>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</si>
  <si>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</si>
  <si>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</si>
  <si>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</si>
  <si>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</si>
  <si>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</si>
  <si>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</si>
  <si>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</si>
  <si>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</si>
  <si>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</si>
  <si>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</si>
  <si>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</si>
  <si>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</si>
  <si>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</si>
  <si>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</si>
  <si>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</si>
  <si>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</si>
  <si>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</si>
  <si>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</si>
  <si>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</si>
  <si>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</si>
  <si>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</si>
  <si>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</si>
  <si>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</si>
  <si>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</si>
  <si>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</si>
  <si>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</si>
  <si>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</si>
  <si>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</si>
  <si>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</si>
  <si>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</si>
  <si>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</si>
  <si>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</si>
  <si>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</si>
  <si>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</si>
  <si>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</si>
  <si>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</si>
  <si>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</si>
  <si>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</si>
  <si>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</si>
  <si>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</si>
  <si>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</si>
  <si>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</si>
  <si>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</si>
  <si>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</si>
  <si>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</si>
  <si>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</si>
  <si>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</si>
  <si>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</si>
  <si>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</si>
  <si>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</si>
  <si>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</si>
  <si>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</si>
  <si>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</si>
  <si>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</si>
  <si>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</si>
  <si>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</si>
  <si>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</si>
  <si>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</si>
  <si>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</si>
  <si>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</si>
  <si>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</si>
  <si>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</si>
  <si>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</si>
  <si>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</si>
  <si>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</si>
  <si>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</si>
  <si>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</si>
  <si>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</si>
  <si>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</si>
  <si>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</si>
  <si>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</si>
  <si>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</si>
  <si>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</si>
  <si>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</si>
  <si>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</si>
  <si>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</si>
  <si>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</si>
  <si>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</si>
  <si>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</si>
  <si>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</si>
  <si>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</si>
  <si>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</si>
  <si>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</si>
  <si>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</si>
  <si>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</si>
  <si>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</si>
  <si>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</si>
  <si>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</si>
  <si>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</si>
  <si>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</si>
  <si>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</si>
  <si>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</si>
  <si>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</si>
  <si>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</si>
  <si>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</si>
  <si>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</si>
  <si>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</si>
  <si>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</si>
  <si>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</si>
  <si>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</si>
  <si>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</si>
  <si>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</si>
  <si>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</si>
  <si>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</si>
  <si>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</si>
  <si>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</si>
  <si>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</si>
  <si>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</si>
  <si>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</si>
  <si>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</si>
  <si>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</si>
  <si>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</si>
  <si>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</si>
  <si>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</si>
  <si>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</si>
  <si>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</si>
  <si>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</si>
  <si>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</si>
  <si>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</si>
  <si>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</si>
  <si>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</si>
  <si>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</si>
  <si>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</si>
  <si>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</si>
  <si>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</si>
  <si>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</si>
  <si>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</si>
  <si>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</si>
  <si>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</si>
  <si>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</si>
  <si>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</si>
  <si>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</si>
  <si>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</si>
  <si>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</si>
  <si>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</si>
  <si>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</si>
  <si>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</si>
  <si>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</si>
  <si>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</si>
  <si>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</si>
  <si>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</si>
  <si>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</si>
  <si>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</si>
  <si>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</si>
  <si>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</si>
  <si>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</si>
  <si>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</si>
  <si>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</si>
  <si>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</si>
  <si>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</si>
  <si>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</si>
  <si>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</si>
  <si>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</si>
  <si>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</si>
  <si>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</si>
  <si>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</si>
  <si>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</si>
  <si>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</si>
  <si>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</si>
  <si>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</si>
  <si>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</si>
  <si>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</si>
  <si>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</si>
  <si>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</si>
  <si>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</si>
  <si>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</si>
  <si>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</si>
  <si>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</si>
  <si>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</si>
  <si>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</si>
  <si>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</si>
  <si>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</si>
  <si>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</si>
  <si>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</si>
  <si>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</si>
  <si>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</si>
  <si>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</si>
  <si>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</si>
  <si>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</si>
  <si>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</si>
  <si>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</si>
  <si>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</si>
  <si>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</si>
  <si>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</si>
  <si>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</si>
  <si>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</si>
  <si>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</si>
  <si>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</si>
  <si>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</si>
  <si>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</si>
  <si>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</si>
  <si>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</si>
  <si>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</si>
  <si>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</si>
  <si>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</si>
  <si>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</si>
  <si>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</si>
  <si>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</si>
  <si>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</si>
  <si>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</si>
  <si>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</si>
  <si>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</si>
  <si>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</si>
  <si>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</si>
  <si>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</si>
  <si>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</si>
  <si>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</si>
  <si>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</si>
  <si>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</si>
  <si>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</si>
  <si>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</si>
  <si>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</si>
  <si>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</si>
  <si>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</si>
  <si>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</si>
  <si>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</si>
  <si>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</si>
  <si>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</si>
  <si>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</si>
  <si>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</si>
  <si>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</si>
  <si>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</si>
  <si>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</si>
  <si>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</si>
  <si>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</si>
  <si>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</si>
  <si>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</si>
  <si>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</si>
  <si>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</si>
  <si>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</si>
  <si>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</si>
  <si>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</si>
  <si>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</si>
  <si>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</si>
  <si>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</si>
  <si>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</si>
  <si>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</si>
  <si>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</si>
  <si>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</si>
  <si>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</si>
  <si>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</si>
  <si>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</si>
  <si>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</si>
  <si>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</si>
  <si>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</si>
  <si>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</si>
  <si>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</si>
  <si>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</si>
  <si>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</si>
  <si>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</si>
  <si>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</si>
  <si>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</si>
  <si>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</si>
  <si>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</si>
  <si>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</si>
  <si>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</si>
  <si>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</si>
  <si>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</si>
  <si>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</si>
  <si>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</si>
  <si>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</si>
  <si>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</si>
  <si>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</si>
  <si>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</si>
  <si>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</si>
  <si>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</si>
  <si>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</si>
  <si>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</si>
  <si>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</si>
  <si>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</si>
  <si>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</si>
  <si>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</si>
  <si>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</si>
  <si>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</si>
  <si>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</si>
  <si>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</si>
  <si>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</si>
  <si>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</si>
  <si>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</si>
  <si>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</si>
  <si>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</si>
  <si>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</si>
  <si>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</si>
  <si>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</si>
  <si>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</si>
  <si>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</si>
  <si>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</si>
  <si>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</si>
  <si>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</si>
  <si>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</si>
  <si>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</si>
  <si>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</si>
  <si>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</si>
  <si>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</si>
  <si>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</si>
  <si>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</si>
  <si>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</si>
  <si>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</si>
  <si>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</si>
  <si>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</si>
  <si>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</si>
  <si>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</si>
  <si>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</si>
  <si>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</si>
  <si>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</si>
  <si>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</si>
  <si>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</si>
  <si>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</si>
  <si>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</si>
  <si>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</si>
  <si>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</si>
  <si>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</si>
  <si>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</si>
  <si>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</si>
  <si>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</si>
  <si>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</si>
  <si>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</si>
  <si>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</si>
  <si>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</si>
  <si>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</si>
  <si>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</si>
  <si>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</si>
  <si>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</si>
  <si>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</si>
  <si>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</si>
  <si>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</si>
  <si>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</si>
  <si>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</si>
  <si>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</si>
  <si>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</si>
  <si>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</si>
  <si>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</si>
  <si>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</si>
  <si>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</si>
  <si>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</si>
  <si>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</si>
  <si>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</si>
  <si>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</si>
  <si>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</si>
  <si>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</si>
  <si>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</si>
  <si>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</si>
  <si>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</si>
  <si>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</si>
  <si>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</si>
  <si>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</si>
  <si>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</si>
  <si>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</si>
  <si>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</si>
  <si>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</si>
  <si>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</si>
  <si>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</si>
  <si>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</si>
  <si>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</si>
  <si>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</si>
  <si>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</si>
  <si>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</si>
  <si>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</si>
  <si>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</si>
  <si>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</si>
  <si>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</si>
  <si>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</si>
  <si>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</si>
  <si>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</si>
  <si>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</si>
  <si>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</si>
  <si>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</si>
  <si>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</si>
  <si>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</si>
  <si>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</si>
  <si>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</si>
  <si>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</si>
  <si>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</si>
  <si>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</si>
  <si>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</si>
  <si>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</si>
  <si>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</si>
  <si>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</si>
  <si>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</si>
  <si>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</si>
  <si>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</si>
  <si>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</si>
  <si>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</si>
  <si>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</si>
  <si>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</si>
  <si>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</si>
  <si>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</si>
  <si>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</si>
  <si>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</si>
  <si>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</si>
  <si>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</si>
  <si>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</si>
  <si>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</si>
  <si>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</si>
  <si>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</si>
  <si>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</si>
  <si>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</si>
  <si>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</si>
  <si>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</si>
  <si>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</si>
  <si>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</si>
  <si>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</si>
  <si>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</si>
  <si>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</si>
  <si>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</si>
  <si>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</si>
  <si>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</si>
  <si>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</si>
  <si>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</si>
  <si>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</si>
  <si>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</si>
  <si>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</si>
  <si>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</si>
  <si>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</si>
  <si>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</si>
  <si>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</si>
  <si>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</si>
  <si>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</si>
  <si>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</si>
  <si>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</si>
  <si>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</si>
  <si>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</si>
  <si>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</si>
  <si>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</si>
  <si>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</si>
  <si>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</si>
  <si>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</si>
  <si>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</si>
  <si>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</si>
  <si>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</si>
  <si>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</si>
  <si>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</si>
  <si>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</si>
  <si>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</si>
  <si>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</si>
  <si>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</si>
  <si>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</si>
  <si>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</si>
  <si>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</si>
  <si>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</si>
  <si>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</si>
  <si>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</si>
  <si>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</si>
  <si>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</si>
  <si>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</si>
  <si>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</si>
  <si>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</si>
  <si>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</si>
  <si>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</si>
  <si>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</si>
  <si>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</si>
  <si>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</si>
  <si>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</si>
  <si>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</si>
  <si>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</si>
  <si>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</si>
  <si>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</si>
  <si>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</si>
  <si>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</si>
  <si>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</si>
  <si>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</si>
  <si>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</si>
  <si>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</si>
  <si>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</si>
  <si>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</si>
  <si>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</si>
  <si>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</si>
  <si>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</si>
  <si>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</si>
  <si>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</si>
  <si>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</si>
  <si>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</si>
  <si>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</si>
  <si>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</si>
  <si>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</si>
  <si>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</si>
  <si>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</si>
  <si>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</si>
  <si>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</si>
  <si>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</si>
  <si>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</si>
  <si>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</si>
  <si>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</si>
  <si>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</si>
  <si>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</si>
  <si>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</si>
  <si>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</si>
  <si>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</si>
  <si>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</si>
  <si>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</si>
  <si>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</si>
  <si>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</si>
  <si>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</si>
  <si>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</si>
  <si>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</si>
  <si>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</si>
  <si>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</si>
  <si>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</si>
  <si>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</si>
  <si>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</si>
  <si>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</si>
  <si>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</si>
  <si>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</si>
  <si>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</si>
  <si>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</si>
  <si>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</si>
  <si>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</si>
  <si>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</si>
  <si>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</si>
  <si>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</si>
  <si>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</si>
  <si>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</si>
  <si>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</si>
  <si>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</si>
  <si>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</si>
  <si>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</si>
  <si>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</si>
  <si>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</si>
  <si>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</si>
  <si>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</si>
  <si>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</si>
  <si>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</si>
  <si>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</si>
  <si>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</si>
  <si>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</si>
  <si>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</si>
  <si>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</si>
  <si>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</si>
  <si>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</si>
  <si>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</si>
  <si>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</si>
  <si>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</si>
  <si>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</si>
  <si>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</si>
  <si>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</si>
  <si>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</si>
  <si>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</si>
  <si>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</si>
  <si>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</si>
  <si>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</si>
  <si>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</si>
  <si>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</si>
  <si>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</si>
  <si>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</si>
  <si>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</si>
  <si>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</si>
  <si>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</si>
  <si>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</si>
  <si>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</si>
  <si>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</si>
  <si>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</si>
  <si>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</si>
  <si>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</si>
  <si>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</si>
  <si>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</si>
  <si>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</si>
  <si>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</si>
  <si>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</si>
  <si>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</si>
  <si>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</si>
  <si>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</si>
  <si>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</si>
  <si>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</si>
  <si>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</si>
  <si>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</si>
  <si>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</si>
  <si>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</si>
  <si>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</si>
  <si>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</si>
  <si>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</si>
  <si>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</si>
  <si>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</si>
  <si>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</si>
  <si>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</si>
  <si>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</si>
  <si>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</si>
  <si>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</si>
  <si>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</si>
  <si>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</si>
  <si>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</si>
  <si>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</si>
  <si>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</si>
  <si>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</si>
  <si>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</si>
  <si>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</si>
  <si>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</si>
  <si>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</si>
  <si>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</si>
  <si>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</si>
  <si>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</si>
  <si>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</si>
  <si>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</si>
  <si>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</si>
  <si>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</si>
  <si>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</si>
  <si>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</si>
  <si>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</si>
  <si>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</si>
  <si>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</si>
  <si>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</si>
  <si>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</si>
  <si>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</si>
  <si>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</si>
  <si>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</si>
  <si>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</si>
  <si>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</si>
  <si>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</si>
  <si>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</si>
  <si>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</si>
  <si>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</si>
  <si>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</si>
  <si>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</si>
  <si>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</si>
  <si>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</si>
  <si>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</si>
  <si>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</si>
  <si>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</si>
  <si>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</si>
  <si>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</si>
  <si>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</si>
  <si>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</si>
  <si>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</si>
  <si>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</si>
  <si>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</si>
  <si>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</si>
  <si>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</si>
  <si>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</si>
  <si>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</si>
  <si>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</si>
  <si>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</si>
  <si>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</si>
  <si>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</si>
  <si>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</si>
  <si>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</si>
  <si>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</si>
  <si>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</si>
  <si>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</si>
  <si>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</si>
  <si>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</si>
  <si>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</si>
  <si>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</si>
  <si>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</si>
  <si>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</si>
  <si>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</si>
  <si>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</si>
  <si>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</si>
  <si>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</si>
  <si>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</si>
  <si>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</si>
  <si>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</si>
  <si>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</si>
  <si>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</si>
  <si>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</si>
  <si>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</si>
  <si>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</si>
  <si>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</si>
  <si>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</si>
  <si>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</si>
  <si>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</si>
  <si>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</si>
  <si>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</si>
  <si>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</si>
  <si>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</si>
  <si>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</si>
  <si>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</si>
  <si>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</si>
  <si>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</si>
  <si>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</si>
  <si>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</si>
  <si>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</si>
  <si>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</si>
  <si>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</si>
  <si>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</si>
  <si>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</si>
  <si>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</si>
  <si>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</si>
  <si>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</si>
  <si>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</si>
  <si>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</si>
  <si>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</si>
  <si>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</si>
  <si>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</si>
  <si>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</si>
  <si>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</si>
  <si>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</si>
  <si>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</si>
  <si>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</si>
  <si>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</si>
  <si>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</si>
  <si>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</si>
  <si>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</si>
  <si>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</si>
  <si>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</si>
  <si>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</si>
  <si>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</si>
  <si>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</si>
  <si>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</si>
  <si>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</si>
  <si>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</si>
  <si>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</si>
  <si>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</si>
  <si>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</si>
  <si>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</si>
  <si>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</si>
  <si>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</si>
  <si>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</si>
  <si>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</si>
  <si>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</si>
  <si>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</si>
  <si>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</si>
  <si>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</si>
  <si>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</si>
  <si>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</si>
  <si>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</si>
  <si>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</si>
  <si>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</si>
  <si>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</si>
  <si>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</si>
  <si>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</si>
  <si>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</si>
  <si>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</si>
  <si>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</si>
  <si>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</si>
  <si>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</si>
  <si>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</si>
  <si>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</si>
  <si>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</si>
  <si>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</si>
  <si>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</si>
  <si>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</si>
  <si>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</si>
  <si>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</si>
  <si>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</si>
  <si>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</si>
  <si>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</si>
  <si>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</si>
  <si>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</si>
  <si>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</si>
  <si>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</si>
  <si>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</si>
  <si>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</si>
  <si>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</si>
  <si>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</si>
  <si>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</si>
  <si>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</si>
  <si>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</si>
  <si>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</si>
  <si>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</si>
  <si>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</si>
  <si>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</si>
  <si>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</si>
  <si>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</si>
  <si>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</si>
  <si>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</si>
  <si>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</si>
  <si>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</si>
  <si>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</si>
  <si>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</si>
  <si>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</si>
  <si>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</si>
  <si>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</si>
  <si>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</si>
  <si>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</si>
  <si>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</si>
  <si>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</si>
  <si>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</si>
  <si>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</si>
  <si>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</si>
  <si>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</si>
  <si>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</si>
  <si>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</si>
  <si>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</si>
  <si>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</si>
  <si>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</si>
  <si>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</si>
  <si>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</si>
  <si>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</si>
  <si>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</si>
  <si>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</si>
  <si>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</si>
  <si>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</si>
  <si>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</si>
  <si>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</si>
  <si>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</si>
  <si>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</si>
  <si>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</si>
  <si>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</si>
  <si>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</si>
  <si>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</si>
  <si>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</si>
  <si>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</si>
  <si>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</si>
  <si>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</si>
  <si>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</si>
  <si>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</si>
  <si>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</si>
  <si>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</si>
  <si>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</si>
  <si>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</si>
  <si>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</si>
  <si>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</si>
  <si>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</si>
  <si>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</si>
  <si>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</si>
  <si>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</si>
  <si>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</si>
  <si>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</si>
  <si>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</si>
  <si>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</si>
  <si>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</si>
  <si>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</si>
  <si>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</si>
  <si>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</si>
  <si>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</si>
  <si>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</si>
  <si>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</si>
  <si>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</si>
  <si>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</si>
  <si>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</si>
  <si>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</si>
  <si>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</si>
  <si>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</si>
  <si>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</si>
  <si>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</si>
  <si>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</si>
  <si>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</si>
  <si>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</si>
  <si>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</si>
  <si>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</si>
  <si>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</si>
  <si>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</si>
  <si>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</si>
  <si>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</si>
  <si>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</si>
  <si>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</si>
  <si>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</si>
  <si>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</si>
  <si>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</si>
  <si>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</si>
  <si>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</si>
  <si>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</si>
  <si>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</si>
  <si>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</si>
  <si>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</si>
  <si>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</si>
  <si>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</si>
  <si>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</si>
  <si>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</si>
  <si>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</si>
  <si>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</si>
  <si>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</si>
  <si>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</si>
  <si>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</si>
  <si>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</si>
  <si>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</si>
  <si>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</si>
  <si>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</si>
  <si>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</si>
  <si>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</si>
  <si>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</si>
  <si>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</si>
  <si>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</si>
  <si>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</si>
  <si>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</si>
  <si>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</si>
  <si>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</si>
  <si>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</si>
  <si>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</si>
  <si>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</si>
  <si>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</si>
  <si>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</si>
  <si>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</si>
  <si>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</si>
  <si>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</si>
  <si>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</si>
  <si>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</si>
  <si>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</si>
  <si>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</si>
  <si>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</si>
  <si>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</si>
  <si>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</si>
  <si>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</si>
  <si>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</si>
  <si>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</si>
  <si>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</si>
  <si>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</si>
  <si>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</si>
  <si>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</si>
  <si>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</si>
  <si>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</si>
  <si>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</si>
  <si>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</si>
  <si>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</si>
  <si>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</si>
  <si>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</si>
  <si>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</si>
  <si>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</si>
  <si>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</si>
  <si>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</si>
  <si>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</si>
  <si>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</si>
  <si>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</si>
  <si>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</si>
  <si>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</si>
  <si>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</si>
  <si>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</si>
  <si>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</si>
  <si>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</si>
  <si>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</si>
  <si>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</si>
  <si>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</si>
  <si>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</si>
  <si>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</si>
  <si>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</si>
  <si>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</si>
  <si>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</si>
  <si>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</si>
  <si>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</si>
  <si>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</si>
  <si>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</si>
  <si>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</si>
  <si>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</si>
  <si>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</si>
  <si>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</si>
  <si>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</si>
  <si>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</si>
  <si>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</si>
  <si>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</si>
  <si>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</si>
  <si>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</si>
  <si>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</si>
  <si>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</si>
  <si>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</si>
  <si>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</si>
  <si>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</si>
  <si>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</si>
  <si>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</si>
  <si>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</si>
  <si>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</si>
  <si>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</si>
  <si>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</si>
  <si>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</si>
  <si>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</si>
  <si>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</si>
  <si>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</si>
  <si>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</si>
  <si>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</si>
  <si>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</si>
  <si>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</si>
  <si>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</si>
  <si>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</si>
  <si>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</si>
  <si>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</si>
  <si>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</si>
  <si>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</si>
  <si>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</si>
  <si>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</si>
  <si>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</si>
  <si>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</si>
  <si>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</si>
  <si>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</si>
  <si>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</si>
  <si>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</si>
  <si>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</si>
  <si>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</si>
  <si>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</si>
  <si>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</si>
  <si>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</si>
  <si>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</si>
  <si>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</si>
  <si>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</si>
  <si>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</si>
  <si>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</si>
  <si>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</si>
  <si>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</si>
  <si>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</si>
  <si>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</si>
  <si>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</si>
  <si>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</si>
  <si>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</si>
  <si>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</si>
  <si>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</si>
  <si>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</si>
  <si>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</si>
  <si>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</si>
  <si>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</si>
  <si>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</si>
  <si>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</si>
  <si>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</si>
  <si>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</si>
  <si>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</si>
  <si>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</si>
  <si>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</si>
  <si>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</si>
  <si>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</si>
  <si>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</si>
  <si>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</si>
  <si>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</si>
  <si>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</si>
  <si>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</si>
  <si>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</si>
  <si>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</si>
  <si>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</si>
  <si>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</si>
  <si>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</si>
  <si>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</si>
  <si>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</si>
  <si>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</si>
  <si>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</si>
  <si>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</si>
  <si>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</si>
  <si>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</si>
  <si>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</si>
  <si>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</si>
  <si>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</si>
  <si>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</si>
  <si>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</si>
  <si>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</si>
  <si>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</si>
  <si>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</si>
  <si>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</si>
  <si>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</si>
  <si>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</si>
  <si>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</si>
  <si>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</si>
  <si>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</si>
  <si>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</si>
  <si>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</si>
  <si>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</si>
  <si>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</si>
  <si>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</si>
  <si>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</si>
  <si>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</si>
  <si>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</si>
  <si>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</si>
  <si>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</si>
  <si>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</si>
  <si>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</si>
  <si>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</si>
  <si>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</si>
  <si>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</si>
  <si>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</si>
  <si>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</si>
  <si>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</si>
  <si>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</si>
  <si>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</si>
  <si>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</si>
  <si>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</si>
  <si>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</si>
  <si>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</si>
  <si>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</si>
  <si>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</si>
  <si>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</si>
  <si>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</si>
  <si>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</si>
  <si>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</si>
  <si>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</si>
  <si>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</si>
  <si>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</si>
  <si>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</si>
  <si>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</si>
  <si>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</si>
  <si>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</si>
  <si>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</si>
  <si>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</si>
  <si>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</si>
  <si>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</si>
  <si>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</si>
  <si>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</si>
  <si>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</si>
  <si>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</si>
  <si>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</si>
  <si>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</si>
  <si>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</si>
  <si>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</si>
  <si>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</si>
  <si>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</si>
  <si>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</si>
  <si>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</si>
  <si>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</si>
  <si>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</si>
  <si>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</si>
  <si>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</si>
  <si>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</si>
  <si>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</si>
  <si>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</si>
  <si>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</si>
  <si>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</si>
  <si>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</si>
  <si>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</si>
  <si>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</si>
  <si>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</si>
  <si>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</si>
  <si>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</si>
  <si>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</si>
  <si>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</si>
  <si>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</si>
  <si>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</si>
  <si>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</si>
  <si>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</si>
  <si>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</si>
  <si>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</si>
  <si>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</si>
  <si>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</si>
  <si>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</si>
  <si>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</si>
  <si>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</si>
  <si>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</si>
  <si>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</si>
  <si>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</si>
  <si>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</si>
  <si>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</si>
  <si>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</si>
  <si>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</si>
  <si>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</si>
  <si>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</si>
  <si>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</si>
  <si>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</si>
  <si>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</si>
  <si>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</si>
  <si>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</si>
  <si>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</si>
  <si>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</si>
  <si>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</si>
  <si>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</si>
  <si>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</si>
  <si>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</si>
  <si>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</si>
  <si>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</si>
  <si>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</si>
  <si>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</si>
  <si>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</si>
  <si>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</si>
  <si>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</si>
  <si>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</si>
  <si>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</si>
  <si>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</si>
  <si>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</si>
  <si>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</si>
  <si>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</si>
  <si>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</si>
  <si>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</si>
  <si>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</si>
  <si>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</si>
  <si>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</si>
  <si>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</si>
  <si>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</si>
  <si>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</si>
  <si>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</si>
  <si>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</si>
  <si>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</si>
  <si>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</si>
  <si>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</si>
  <si>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</si>
  <si>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</si>
  <si>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</si>
  <si>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</si>
  <si>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</si>
  <si>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</si>
  <si>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</si>
  <si>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</si>
  <si>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</si>
  <si>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</si>
  <si>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</si>
  <si>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</si>
  <si>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</si>
  <si>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</si>
  <si>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</si>
  <si>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</si>
  <si>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</si>
  <si>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</si>
  <si>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</si>
  <si>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</si>
  <si>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</si>
  <si>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</si>
  <si>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</si>
  <si>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</si>
  <si>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</si>
  <si>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</si>
  <si>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</si>
  <si>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</si>
  <si>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</si>
  <si>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</si>
  <si>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</si>
  <si>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</si>
  <si>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</si>
  <si>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</si>
  <si>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</si>
  <si>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</si>
  <si>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</si>
  <si>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</si>
  <si>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</si>
  <si>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</si>
  <si>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</si>
  <si>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</si>
  <si>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</si>
  <si>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</si>
  <si>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</si>
  <si>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</si>
  <si>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</si>
  <si>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</si>
  <si>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</si>
  <si>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</si>
  <si>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</si>
  <si>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</si>
  <si>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</si>
  <si>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</si>
  <si>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</si>
  <si>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</si>
  <si>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</si>
  <si>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</si>
  <si>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</si>
  <si>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</si>
  <si>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</si>
  <si>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</si>
  <si>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</si>
  <si>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</si>
  <si>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</si>
  <si>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</si>
  <si>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</si>
  <si>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</si>
  <si>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</si>
  <si>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</si>
  <si>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</si>
  <si>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</si>
  <si>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</si>
  <si>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</si>
  <si>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</si>
  <si>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</si>
  <si>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</si>
  <si>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</si>
  <si>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</si>
  <si>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</si>
  <si>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</si>
  <si>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</si>
  <si>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</si>
  <si>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</si>
  <si>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</si>
  <si>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</si>
  <si>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</si>
  <si>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</si>
  <si>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</si>
  <si>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</si>
  <si>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</si>
  <si>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</si>
  <si>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</si>
  <si>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</si>
  <si>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</si>
  <si>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</si>
  <si>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</si>
  <si>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</si>
  <si>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</si>
  <si>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</si>
  <si>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</si>
  <si>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</si>
  <si>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</si>
  <si>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</si>
  <si>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</si>
  <si>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</si>
  <si>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</si>
  <si>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</si>
  <si>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</si>
  <si>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</si>
  <si>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</si>
  <si>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</si>
  <si>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</si>
  <si>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</si>
  <si>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</si>
  <si>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</si>
  <si>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</si>
  <si>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</si>
  <si>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</si>
  <si>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</si>
  <si>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</si>
  <si>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</si>
  <si>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</si>
  <si>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</si>
  <si>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</si>
  <si>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</si>
  <si>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</si>
  <si>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</si>
  <si>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</si>
  <si>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</si>
  <si>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</si>
  <si>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</si>
  <si>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</si>
  <si>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</si>
  <si>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</si>
  <si>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</si>
  <si>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</si>
  <si>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</si>
  <si>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</si>
  <si>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</si>
  <si>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</si>
  <si>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</si>
  <si>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</si>
  <si>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</si>
  <si>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</si>
  <si>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</si>
  <si>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</si>
  <si>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</si>
  <si>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</si>
  <si>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</si>
  <si>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</si>
  <si>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</si>
  <si>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</si>
  <si>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</si>
  <si>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</si>
  <si>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</si>
  <si>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</si>
  <si>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</si>
  <si>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</si>
  <si>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</si>
  <si>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</si>
  <si>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</si>
  <si>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</si>
  <si>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</si>
  <si>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</si>
  <si>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</si>
  <si>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</si>
  <si>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</si>
  <si>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</si>
  <si>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</si>
  <si>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</si>
  <si>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</si>
  <si>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</si>
  <si>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</si>
  <si>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</si>
  <si>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</si>
  <si>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</si>
  <si>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</si>
  <si>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</si>
  <si>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</si>
  <si>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</si>
  <si>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</si>
  <si>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</si>
  <si>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</si>
  <si>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</si>
  <si>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</si>
  <si>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</si>
  <si>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</si>
  <si>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</si>
  <si>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</si>
  <si>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</si>
  <si>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</si>
  <si>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</si>
  <si>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</si>
  <si>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</si>
  <si>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</si>
  <si>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</si>
  <si>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</si>
  <si>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</si>
  <si>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</si>
  <si>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</si>
  <si>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</si>
  <si>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</si>
  <si>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</si>
  <si>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</si>
  <si>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</si>
  <si>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</si>
  <si>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</si>
  <si>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</si>
  <si>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</si>
  <si>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</si>
  <si>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</si>
  <si>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</si>
  <si>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</si>
  <si>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</si>
  <si>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</si>
  <si>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</si>
  <si>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</si>
  <si>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</si>
  <si>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</si>
  <si>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</si>
  <si>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</si>
  <si>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</si>
  <si>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</si>
  <si>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</si>
  <si>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</si>
  <si>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</si>
  <si>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</si>
  <si>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</si>
  <si>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</si>
  <si>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</si>
  <si>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</si>
  <si>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</si>
  <si>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</si>
  <si>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</si>
  <si>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</si>
  <si>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</si>
  <si>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</si>
  <si>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</si>
  <si>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</si>
  <si>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</si>
  <si>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</si>
  <si>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</si>
  <si>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</si>
  <si>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</si>
  <si>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</si>
  <si>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</si>
  <si>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</si>
  <si>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</si>
  <si>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</si>
  <si>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</si>
  <si>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</si>
  <si>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</si>
  <si>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</si>
  <si>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</si>
  <si>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</si>
  <si>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</si>
  <si>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</si>
  <si>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</si>
  <si>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</si>
  <si>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</si>
  <si>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</si>
  <si>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</si>
  <si>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</si>
  <si>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</si>
  <si>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</si>
  <si>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</si>
  <si>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</si>
  <si>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</si>
  <si>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</si>
  <si>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</si>
  <si>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</si>
  <si>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</si>
  <si>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</si>
  <si>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</si>
  <si>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</si>
  <si>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</si>
  <si>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</si>
  <si>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</si>
  <si>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</si>
  <si>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</si>
  <si>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</si>
  <si>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</si>
  <si>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</si>
  <si>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</si>
  <si>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</si>
  <si>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</si>
  <si>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</si>
  <si>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</si>
  <si>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</si>
  <si>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</si>
  <si>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</si>
  <si>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</si>
  <si>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</si>
  <si>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</si>
  <si>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</si>
  <si>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</si>
  <si>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</si>
  <si>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</si>
  <si>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</si>
  <si>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</si>
  <si>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</si>
  <si>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</si>
  <si>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</si>
  <si>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</si>
  <si>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</si>
  <si>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</si>
  <si>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</si>
  <si>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</si>
  <si>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</si>
  <si>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</si>
  <si>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</si>
  <si>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</si>
  <si>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</si>
  <si>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</si>
  <si>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</si>
  <si>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</si>
  <si>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</si>
  <si>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</si>
  <si>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</si>
  <si>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</si>
  <si>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</si>
  <si>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</si>
  <si>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</si>
  <si>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</si>
  <si>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</si>
  <si>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</si>
  <si>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</si>
  <si>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</si>
  <si>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</si>
  <si>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</si>
  <si>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</si>
  <si>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</si>
  <si>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</si>
  <si>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</si>
  <si>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</si>
  <si>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</si>
  <si>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</si>
  <si>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</si>
  <si>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</si>
  <si>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</si>
  <si>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</si>
  <si>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</si>
  <si>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</si>
  <si>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</si>
  <si>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</si>
  <si>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</si>
  <si>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</si>
  <si>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</si>
  <si>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</si>
  <si>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</si>
  <si>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</si>
  <si>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</si>
  <si>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</si>
  <si>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</si>
  <si>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</si>
  <si>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</si>
  <si>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</si>
  <si>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</si>
  <si>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</si>
  <si>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</si>
  <si>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</si>
  <si>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</si>
  <si>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</si>
  <si>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</si>
  <si>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</si>
  <si>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</si>
  <si>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</si>
  <si>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</si>
  <si>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</si>
  <si>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</si>
  <si>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</si>
  <si>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</si>
  <si>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</si>
  <si>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</si>
  <si>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</si>
  <si>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</si>
  <si>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</si>
  <si>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</si>
  <si>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</si>
  <si>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</si>
  <si>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</si>
  <si>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</si>
  <si>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</si>
  <si>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</si>
  <si>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</si>
  <si>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</si>
  <si>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</si>
  <si>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</si>
  <si>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</si>
  <si>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</si>
  <si>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</si>
  <si>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</si>
  <si>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</si>
  <si>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</si>
  <si>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</si>
  <si>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</si>
  <si>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</si>
  <si>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</si>
  <si>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</si>
  <si>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</si>
  <si>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</si>
  <si>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</si>
  <si>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</si>
  <si>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</si>
  <si>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</si>
  <si>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</si>
  <si>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</si>
  <si>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</si>
  <si>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</si>
  <si>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</si>
  <si>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</si>
  <si>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</si>
  <si>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</si>
  <si>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</si>
  <si>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</si>
  <si>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</si>
  <si>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</si>
  <si>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</si>
  <si>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</si>
  <si>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</si>
  <si>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</si>
  <si>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</si>
  <si>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</si>
  <si>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</si>
  <si>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</si>
  <si>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</si>
  <si>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</si>
  <si>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</si>
  <si>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</si>
  <si>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</si>
  <si>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</si>
  <si>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</si>
  <si>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</si>
  <si>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</si>
  <si>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</si>
  <si>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</si>
  <si>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</si>
  <si>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</si>
  <si>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</si>
  <si>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</si>
  <si>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</si>
  <si>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</si>
  <si>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</si>
  <si>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</si>
  <si>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</si>
  <si>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</si>
  <si>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</si>
  <si>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</si>
  <si>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</si>
  <si>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</si>
  <si>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</si>
  <si>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</si>
  <si>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</si>
  <si>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</si>
  <si>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</si>
  <si>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</si>
  <si>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</si>
  <si>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</si>
  <si>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</si>
  <si>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</si>
  <si>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</si>
  <si>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</si>
  <si>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</si>
  <si>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</si>
  <si>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</si>
  <si>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</si>
  <si>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</si>
  <si>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</si>
  <si>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</si>
  <si>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</si>
  <si>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</si>
  <si>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</si>
  <si>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</si>
  <si>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</si>
  <si>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</si>
  <si>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</si>
  <si>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</si>
  <si>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</si>
  <si>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</si>
  <si>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</si>
  <si>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</si>
  <si>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</si>
  <si>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</si>
  <si>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</si>
  <si>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</si>
  <si>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</si>
  <si>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</si>
  <si>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</si>
  <si>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</si>
  <si>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</si>
  <si>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</si>
  <si>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</si>
  <si>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</si>
  <si>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</si>
  <si>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</si>
  <si>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</si>
  <si>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</si>
  <si>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</si>
  <si>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</si>
  <si>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</si>
  <si>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</si>
  <si>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</si>
  <si>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</si>
  <si>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</si>
  <si>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</si>
  <si>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</si>
  <si>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</si>
  <si>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</si>
  <si>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</si>
  <si>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</si>
  <si>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</si>
  <si>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</si>
  <si>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</si>
  <si>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</si>
  <si>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</si>
  <si>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</si>
  <si>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</si>
  <si>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</si>
  <si>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</si>
  <si>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</si>
  <si>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</si>
  <si>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</si>
  <si>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</si>
  <si>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</si>
  <si>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</si>
  <si>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</si>
  <si>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</si>
  <si>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</si>
  <si>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</si>
  <si>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</si>
  <si>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</si>
  <si>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</si>
  <si>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</si>
  <si>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</si>
  <si>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</si>
  <si>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</si>
  <si>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</si>
  <si>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</si>
  <si>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</si>
  <si>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</si>
  <si>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</si>
  <si>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</si>
  <si>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</si>
  <si>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</si>
  <si>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</si>
  <si>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</si>
  <si>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</si>
  <si>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</si>
  <si>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</si>
  <si>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</si>
  <si>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</si>
  <si>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</si>
  <si>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</si>
  <si>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</si>
  <si>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</si>
  <si>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</si>
  <si>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</si>
  <si>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</si>
  <si>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</si>
  <si>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</si>
  <si>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</si>
  <si>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</si>
  <si>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</si>
  <si>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</si>
  <si>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</si>
  <si>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</si>
  <si>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</si>
  <si>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</si>
  <si>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</si>
  <si>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</si>
  <si>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</si>
  <si>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</si>
  <si>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</si>
  <si>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</si>
  <si>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</si>
  <si>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</si>
  <si>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</si>
  <si>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</si>
  <si>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</si>
  <si>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</si>
  <si>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</si>
  <si>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</si>
  <si>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</si>
  <si>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</si>
  <si>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</si>
  <si>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</si>
  <si>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</si>
  <si>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</si>
  <si>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</si>
  <si>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</si>
  <si>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</si>
  <si>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</si>
  <si>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</si>
  <si>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</si>
  <si>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</si>
  <si>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</si>
  <si>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</si>
  <si>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</si>
  <si>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</si>
  <si>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</si>
  <si>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</si>
  <si>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</si>
  <si>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</si>
  <si>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</si>
  <si>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</si>
  <si>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</si>
  <si>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</si>
  <si>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</si>
  <si>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</si>
  <si>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</si>
  <si>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</si>
  <si>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</si>
  <si>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</si>
  <si>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</si>
  <si>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</si>
  <si>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</si>
  <si>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</si>
  <si>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</si>
  <si>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</si>
  <si>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</si>
  <si>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</si>
  <si>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</si>
  <si>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</si>
  <si>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</si>
  <si>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</si>
  <si>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</si>
  <si>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</si>
  <si>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</si>
  <si>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</si>
  <si>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</si>
  <si>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</si>
  <si>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</si>
  <si>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</si>
  <si>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</si>
  <si>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</si>
  <si>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</si>
  <si>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</si>
  <si>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</si>
  <si>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</si>
  <si>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</si>
  <si>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</si>
  <si>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</si>
  <si>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</si>
  <si>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</si>
  <si>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</si>
  <si>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</si>
  <si>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</si>
  <si>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</si>
  <si>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</si>
  <si>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</si>
  <si>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</si>
  <si>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</si>
  <si>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</si>
  <si>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</si>
  <si>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</si>
  <si>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</si>
  <si>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</si>
  <si>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</si>
  <si>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</si>
  <si>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</si>
  <si>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</si>
  <si>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</si>
  <si>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</si>
  <si>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</si>
  <si>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</si>
  <si>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</si>
  <si>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</si>
  <si>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</si>
  <si>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</si>
  <si>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</si>
  <si>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</si>
  <si>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</si>
  <si>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</si>
  <si>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</si>
  <si>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</si>
  <si>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</si>
  <si>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</si>
  <si>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</si>
  <si>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</si>
  <si>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</si>
  <si>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</si>
  <si>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</si>
  <si>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</si>
  <si>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</si>
  <si>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</si>
  <si>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</si>
  <si>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</si>
  <si>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</si>
  <si>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</si>
  <si>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</si>
  <si>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</si>
  <si>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</si>
  <si>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</si>
  <si>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</si>
  <si>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</si>
  <si>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</si>
  <si>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</si>
  <si>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</si>
  <si>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</si>
  <si>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</si>
  <si>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</si>
  <si>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</si>
  <si>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</si>
  <si>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</si>
  <si>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</si>
  <si>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</si>
  <si>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</si>
  <si>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</si>
  <si>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</si>
  <si>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</si>
  <si>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</si>
  <si>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</si>
  <si>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</si>
  <si>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</si>
  <si>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</si>
  <si>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</si>
  <si>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</si>
  <si>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</si>
  <si>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</si>
  <si>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</si>
  <si>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</si>
  <si>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</si>
  <si>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</si>
  <si>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</si>
  <si>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</si>
  <si>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</si>
  <si>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</si>
  <si>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</si>
  <si>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</si>
  <si>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</si>
  <si>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</si>
  <si>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</si>
  <si>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</si>
  <si>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</si>
  <si>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</si>
  <si>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</si>
  <si>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</si>
  <si>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</si>
  <si>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</si>
  <si>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</si>
  <si>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</si>
  <si>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</si>
  <si>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</si>
  <si>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</si>
  <si>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</si>
  <si>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</si>
  <si>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</si>
  <si>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</si>
  <si>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</si>
  <si>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</si>
  <si>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</si>
  <si>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</si>
  <si>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</si>
  <si>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</si>
  <si>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</si>
  <si>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</si>
  <si>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</si>
  <si>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</si>
  <si>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</si>
  <si>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</si>
  <si>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</si>
  <si>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</si>
  <si>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</si>
  <si>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</si>
  <si>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</si>
  <si>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</si>
  <si>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</si>
  <si>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</si>
  <si>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</si>
  <si>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</si>
  <si>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</si>
  <si>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</si>
  <si>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</si>
  <si>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</si>
  <si>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</si>
  <si>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</si>
  <si>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</si>
  <si>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</si>
  <si>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</si>
  <si>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</si>
  <si>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</si>
  <si>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</si>
  <si>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</si>
  <si>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</si>
  <si>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</si>
  <si>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</si>
  <si>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</si>
  <si>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</si>
  <si>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</si>
  <si>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</si>
  <si>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</si>
  <si>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</si>
  <si>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</si>
  <si>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</si>
  <si>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</si>
  <si>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</si>
  <si>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</si>
  <si>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</si>
  <si>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</si>
  <si>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</si>
  <si>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</si>
  <si>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</si>
  <si>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</si>
  <si>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</si>
  <si>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</si>
  <si>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</si>
  <si>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</si>
  <si>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</si>
  <si>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</si>
  <si>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</si>
  <si>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</si>
  <si>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</si>
  <si>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</si>
  <si>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</si>
  <si>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</si>
  <si>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</si>
  <si>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</si>
  <si>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</si>
  <si>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</si>
  <si>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</si>
  <si>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</si>
  <si>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</si>
  <si>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</si>
  <si>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</si>
  <si>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</si>
  <si>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</si>
  <si>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</si>
  <si>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</si>
  <si>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</si>
  <si>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</si>
  <si>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</si>
  <si>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</si>
  <si>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</si>
  <si>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</si>
  <si>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</si>
  <si>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</si>
  <si>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</si>
  <si>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</si>
  <si>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</si>
  <si>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</si>
  <si>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</si>
  <si>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</si>
  <si>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</si>
  <si>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</si>
  <si>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</si>
  <si>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</si>
  <si>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</si>
  <si>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</si>
  <si>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</si>
  <si>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</si>
  <si>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</si>
  <si>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</si>
  <si>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</si>
  <si>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</si>
  <si>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</si>
  <si>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</si>
  <si>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</si>
  <si>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</si>
  <si>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</si>
  <si>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</si>
  <si>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</si>
  <si>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</si>
  <si>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</si>
  <si>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</si>
  <si>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</si>
  <si>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</si>
  <si>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</si>
  <si>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</si>
  <si>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</si>
  <si>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</si>
  <si>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</si>
  <si>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</si>
  <si>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</si>
  <si>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</si>
  <si>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</si>
  <si>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</si>
  <si>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</si>
  <si>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</si>
  <si>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</si>
  <si>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</si>
  <si>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</si>
  <si>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</si>
  <si>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</si>
  <si>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</si>
  <si>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</si>
  <si>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</si>
  <si>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</si>
  <si>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</si>
  <si>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</si>
  <si>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</si>
  <si>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</si>
  <si>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</si>
  <si>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</si>
  <si>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</si>
  <si>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</si>
  <si>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</si>
  <si>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</si>
  <si>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</si>
  <si>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</si>
  <si>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</si>
  <si>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</si>
  <si>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</si>
  <si>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</si>
  <si>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</si>
  <si>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</si>
  <si>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</si>
  <si>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</si>
  <si>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</si>
  <si>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</si>
  <si>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</si>
  <si>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</si>
  <si>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</si>
  <si>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</si>
  <si>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</si>
  <si>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</si>
  <si>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</si>
  <si>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</si>
  <si>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</si>
  <si>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</si>
  <si>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</si>
  <si>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</si>
  <si>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</si>
  <si>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</si>
  <si>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</si>
  <si>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</si>
  <si>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</si>
  <si>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</si>
  <si>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</si>
  <si>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</si>
  <si>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</si>
  <si>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</si>
  <si>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</si>
  <si>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</si>
  <si>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</si>
  <si>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</si>
  <si>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</si>
  <si>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</si>
  <si>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</si>
  <si>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</si>
  <si>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</si>
  <si>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</si>
  <si>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</si>
  <si>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</si>
  <si>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</si>
  <si>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</si>
  <si>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</si>
  <si>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</si>
  <si>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</si>
  <si>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</si>
  <si>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</si>
  <si>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</si>
  <si>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</si>
  <si>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</si>
  <si>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</si>
  <si>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</si>
  <si>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</si>
  <si>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</si>
  <si>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</si>
  <si>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</si>
  <si>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</si>
  <si>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</si>
  <si>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</si>
  <si>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</si>
  <si>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</si>
  <si>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</si>
  <si>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</si>
  <si>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</si>
  <si>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</si>
  <si>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</si>
  <si>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</si>
  <si>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</si>
  <si>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</si>
  <si>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</si>
  <si>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</si>
  <si>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</si>
  <si>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</si>
  <si>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</si>
  <si>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</si>
  <si>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</si>
  <si>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</si>
  <si>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</si>
  <si>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</si>
  <si>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</si>
  <si>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</si>
  <si>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</si>
  <si>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</si>
  <si>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</si>
  <si>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</si>
  <si>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</si>
  <si>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</si>
  <si>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</si>
  <si>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</si>
  <si>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</si>
  <si>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</si>
  <si>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</si>
  <si>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</si>
  <si>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</si>
  <si>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</si>
  <si>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</si>
  <si>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</si>
  <si>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</si>
  <si>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</si>
  <si>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</si>
  <si>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</si>
  <si>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</si>
  <si>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</si>
  <si>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</si>
  <si>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</si>
  <si>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</si>
  <si>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</si>
  <si>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</si>
  <si>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</si>
  <si>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</si>
  <si>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</si>
  <si>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</si>
  <si>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</si>
  <si>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</si>
  <si>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</si>
  <si>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</si>
  <si>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</si>
  <si>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</si>
  <si>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</si>
  <si>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</si>
  <si>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</si>
  <si>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</si>
  <si>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</si>
  <si>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</si>
  <si>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</si>
  <si>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</si>
  <si>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</si>
  <si>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</si>
  <si>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</si>
  <si>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</si>
  <si>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</si>
  <si>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</si>
  <si>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</si>
  <si>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</si>
  <si>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</si>
  <si>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</si>
  <si>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</si>
  <si>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</si>
  <si>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</si>
  <si>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</si>
  <si>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</si>
  <si>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</si>
  <si>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</si>
  <si>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</si>
  <si>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</si>
  <si>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</si>
  <si>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</si>
  <si>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</si>
  <si>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</si>
  <si>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</si>
  <si>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</si>
  <si>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</si>
  <si>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</si>
  <si>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</si>
  <si>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</si>
  <si>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</si>
  <si>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</si>
  <si>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</si>
  <si>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</si>
  <si>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</si>
  <si>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</si>
  <si>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</si>
  <si>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</si>
  <si>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</si>
  <si>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</si>
  <si>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</si>
  <si>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</si>
  <si>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</si>
  <si>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</si>
  <si>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</si>
  <si>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</si>
  <si>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</si>
  <si>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</si>
  <si>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</si>
  <si>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</si>
  <si>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</si>
  <si>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</si>
  <si>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</si>
  <si>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</si>
  <si>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</si>
  <si>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</si>
  <si>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</si>
  <si>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</si>
  <si>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</si>
  <si>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</si>
  <si>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</si>
  <si>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</si>
  <si>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</si>
  <si>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</si>
  <si>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</si>
  <si>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</si>
  <si>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</si>
  <si>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</si>
  <si>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</si>
  <si>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</si>
  <si>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</si>
  <si>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</si>
  <si>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</si>
  <si>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</si>
  <si>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</si>
  <si>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</si>
  <si>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</si>
  <si>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</si>
  <si>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</si>
  <si>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</si>
  <si>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</si>
  <si>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</si>
  <si>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</si>
  <si>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</si>
  <si>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</si>
  <si>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</si>
  <si>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</si>
  <si>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</si>
  <si>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</si>
  <si>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</si>
  <si>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</si>
  <si>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</si>
  <si>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</si>
  <si>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</si>
  <si>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</si>
  <si>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</si>
  <si>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</si>
  <si>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</si>
  <si>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</si>
  <si>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</si>
  <si>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</si>
  <si>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</si>
  <si>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</si>
  <si>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</si>
  <si>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</si>
  <si>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</si>
  <si>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</si>
  <si>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</si>
  <si>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</si>
  <si>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</si>
  <si>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</si>
  <si>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</si>
  <si>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</si>
  <si>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</si>
  <si>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</si>
  <si>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</si>
  <si>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</si>
  <si>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</si>
  <si>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</si>
  <si>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</si>
  <si>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</si>
  <si>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</si>
  <si>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</si>
  <si>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</si>
  <si>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</si>
  <si>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</si>
  <si>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</si>
  <si>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</si>
  <si>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</si>
  <si>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</si>
  <si>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</si>
  <si>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</si>
  <si>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</si>
  <si>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</si>
  <si>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</si>
  <si>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</si>
  <si>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</si>
  <si>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</si>
  <si>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</si>
  <si>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</si>
  <si>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</si>
  <si>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</si>
  <si>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</si>
  <si>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</si>
  <si>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</si>
  <si>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</si>
  <si>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</si>
  <si>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</si>
  <si>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</si>
  <si>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</si>
  <si>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</si>
  <si>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</si>
  <si>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</si>
  <si>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</si>
  <si>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</si>
  <si>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</si>
  <si>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</si>
  <si>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</si>
  <si>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</si>
  <si>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</si>
  <si>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</si>
  <si>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</si>
  <si>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</si>
  <si>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</si>
  <si>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</si>
  <si>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</si>
  <si>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</si>
  <si>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</si>
  <si>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</si>
  <si>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</si>
  <si>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</si>
  <si>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</si>
  <si>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</si>
  <si>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</si>
  <si>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</si>
  <si>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</si>
  <si>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</si>
  <si>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</si>
  <si>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</si>
  <si>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</si>
  <si>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</si>
  <si>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</si>
  <si>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</si>
  <si>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</si>
  <si>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</si>
  <si>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</si>
  <si>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</si>
  <si>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</si>
  <si>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</si>
  <si>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</si>
  <si>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</si>
  <si>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</si>
  <si>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</si>
  <si>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</si>
  <si>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</si>
  <si>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</si>
  <si>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</si>
  <si>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</si>
  <si>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</si>
  <si>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</si>
  <si>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</si>
  <si>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</si>
  <si>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</si>
  <si>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</si>
  <si>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</si>
  <si>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</si>
  <si>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</si>
  <si>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</si>
  <si>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</si>
  <si>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</si>
  <si>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</si>
  <si>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</si>
  <si>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</si>
  <si>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</si>
  <si>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</si>
  <si>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</si>
  <si>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</si>
  <si>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</si>
  <si>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</si>
  <si>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</si>
  <si>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</si>
  <si>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</si>
  <si>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</si>
  <si>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</si>
  <si>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</si>
  <si>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</si>
  <si>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</si>
  <si>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</si>
  <si>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</si>
  <si>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</si>
  <si>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</si>
  <si>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</si>
  <si>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</si>
  <si>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</si>
  <si>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</si>
  <si>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</si>
  <si>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</si>
  <si>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</si>
  <si>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</si>
  <si>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</si>
  <si>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</si>
  <si>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</si>
  <si>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</si>
  <si>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</si>
  <si>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</si>
  <si>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</si>
  <si>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</si>
  <si>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</si>
  <si>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</si>
  <si>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</si>
  <si>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</si>
  <si>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</si>
  <si>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</si>
  <si>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</si>
  <si>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</si>
  <si>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</si>
  <si>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</si>
  <si>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</si>
  <si>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</si>
  <si>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</si>
  <si>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</si>
  <si>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</si>
  <si>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</si>
  <si>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</si>
  <si>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</si>
  <si>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</si>
  <si>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</si>
  <si>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</si>
  <si>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</si>
  <si>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</si>
  <si>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</si>
  <si>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</si>
  <si>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</si>
  <si>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</si>
  <si>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</si>
  <si>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</si>
  <si>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</si>
  <si>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</si>
  <si>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</si>
  <si>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</si>
  <si>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</si>
  <si>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</si>
  <si>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</si>
  <si>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</si>
  <si>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</si>
  <si>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</si>
  <si>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</si>
  <si>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</si>
  <si>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</si>
  <si>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</si>
  <si>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</si>
  <si>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</si>
  <si>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</si>
  <si>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</si>
  <si>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</si>
  <si>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</si>
  <si>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</si>
  <si>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</si>
  <si>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</si>
  <si>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</si>
  <si>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</si>
  <si>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</si>
  <si>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</si>
  <si>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</si>
  <si>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</si>
  <si>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</si>
  <si>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</si>
  <si>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</si>
  <si>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</si>
  <si>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</si>
  <si>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</si>
  <si>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</si>
  <si>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</si>
  <si>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</si>
  <si>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</si>
  <si>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</si>
  <si>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</si>
  <si>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</si>
  <si>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</si>
  <si>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</si>
  <si>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</si>
  <si>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</si>
  <si>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</si>
  <si>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</si>
  <si>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</si>
  <si>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</si>
  <si>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</si>
  <si>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</si>
  <si>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</si>
  <si>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</si>
  <si>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</si>
  <si>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</si>
  <si>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</si>
  <si>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</si>
  <si>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</si>
  <si>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</si>
  <si>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</si>
  <si>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</si>
  <si>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</si>
  <si>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</si>
  <si>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</si>
  <si>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</si>
  <si>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</si>
  <si>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</si>
  <si>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</si>
  <si>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</si>
  <si>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</si>
  <si>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</si>
  <si>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</si>
  <si>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</si>
  <si>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</si>
  <si>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</si>
  <si>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</si>
  <si>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</si>
  <si>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</si>
  <si>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</si>
  <si>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</si>
  <si>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</si>
  <si>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</si>
  <si>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</si>
  <si>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</si>
  <si>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</si>
  <si>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</si>
  <si>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</si>
  <si>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</si>
  <si>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</si>
  <si>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</si>
  <si>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</si>
  <si>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</si>
  <si>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</si>
  <si>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</si>
  <si>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</si>
  <si>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</si>
  <si>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</si>
  <si>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</si>
  <si>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</si>
  <si>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</si>
  <si>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</si>
  <si>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</si>
  <si>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</si>
  <si>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</si>
  <si>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</si>
  <si>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</si>
  <si>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</si>
  <si>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</si>
  <si>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</si>
  <si>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</si>
  <si>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</si>
  <si>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</si>
  <si>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</si>
  <si>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</si>
  <si>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</si>
  <si>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</si>
  <si>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</si>
  <si>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</si>
  <si>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</si>
  <si>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</si>
  <si>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</si>
  <si>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</si>
  <si>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</si>
  <si>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</si>
  <si>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</si>
  <si>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</si>
  <si>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</si>
  <si>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</si>
  <si>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</si>
  <si>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</si>
  <si>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</si>
  <si>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</si>
  <si>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</si>
  <si>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</si>
  <si>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</si>
  <si>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</si>
  <si>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</si>
  <si>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</si>
  <si>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</si>
  <si>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</si>
  <si>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</si>
  <si>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</si>
  <si>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</si>
  <si>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</si>
  <si>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</si>
  <si>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</si>
  <si>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</si>
  <si>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</si>
  <si>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</si>
  <si>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</si>
  <si>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</si>
  <si>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</si>
  <si>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</si>
  <si>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</si>
  <si>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</si>
  <si>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</si>
  <si>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</si>
  <si>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</si>
  <si>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</si>
  <si>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</si>
  <si>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</si>
  <si>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</si>
  <si>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</si>
  <si>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</si>
  <si>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</si>
  <si>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</si>
  <si>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</si>
  <si>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</si>
  <si>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</si>
  <si>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</si>
  <si>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</si>
  <si>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</si>
  <si>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</si>
  <si>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</si>
  <si>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</si>
  <si>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</si>
  <si>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</si>
  <si>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</si>
  <si>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</si>
  <si>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</si>
  <si>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</si>
  <si>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</si>
  <si>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</si>
  <si>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</si>
  <si>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</si>
  <si>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</si>
  <si>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</si>
  <si>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</si>
  <si>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</si>
  <si>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</si>
  <si>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</si>
  <si>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</si>
  <si>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</si>
  <si>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</si>
  <si>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</si>
  <si>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</si>
  <si>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</si>
  <si>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</si>
  <si>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</si>
  <si>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</si>
  <si>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</si>
  <si>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</si>
  <si>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</si>
  <si>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</si>
  <si>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</si>
  <si>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</si>
  <si>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</si>
  <si>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</si>
  <si>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</si>
  <si>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</si>
  <si>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</si>
  <si>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</si>
  <si>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</si>
  <si>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</si>
  <si>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</si>
  <si>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</si>
  <si>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</si>
  <si>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</si>
  <si>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</si>
  <si>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</si>
  <si>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</si>
  <si>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</si>
  <si>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</si>
  <si>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</si>
  <si>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</si>
  <si>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</si>
  <si>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</si>
  <si>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</si>
  <si>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</si>
  <si>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</si>
  <si>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</si>
  <si>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</si>
  <si>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</si>
  <si>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</si>
  <si>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</si>
  <si>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</si>
  <si>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</si>
  <si>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</si>
  <si>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</si>
  <si>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</si>
  <si>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</si>
  <si>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</si>
  <si>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</si>
  <si>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</si>
  <si>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</si>
  <si>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</si>
  <si>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</si>
  <si>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</si>
  <si>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</si>
  <si>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</si>
  <si>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</si>
  <si>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</si>
  <si>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</si>
  <si>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</si>
  <si>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</si>
  <si>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</si>
  <si>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</si>
  <si>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</si>
  <si>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</si>
  <si>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</si>
  <si>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</si>
  <si>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</si>
  <si>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</si>
  <si>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</si>
  <si>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</si>
  <si>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</si>
  <si>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</si>
  <si>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</si>
  <si>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</si>
  <si>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</si>
  <si>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</si>
  <si>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</si>
  <si>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</si>
  <si>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</si>
  <si>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</si>
  <si>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</si>
  <si>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</si>
  <si>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</si>
  <si>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</si>
  <si>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</si>
  <si>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</si>
  <si>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</si>
  <si>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</si>
  <si>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</si>
  <si>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</si>
  <si>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</si>
  <si>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</si>
  <si>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</si>
  <si>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</si>
  <si>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</si>
  <si>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</si>
  <si>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</si>
  <si>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</si>
  <si>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</si>
  <si>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</si>
  <si>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</si>
  <si>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</si>
  <si>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</si>
  <si>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</si>
  <si>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</si>
  <si>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</si>
  <si>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</si>
  <si>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</si>
  <si>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</si>
  <si>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</si>
  <si>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</si>
  <si>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</si>
  <si>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</si>
  <si>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</si>
  <si>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</si>
  <si>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</si>
  <si>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</si>
  <si>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</si>
  <si>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</si>
  <si>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</si>
  <si>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</si>
  <si>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</si>
  <si>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</si>
  <si>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</si>
  <si>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</si>
  <si>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</si>
  <si>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</si>
  <si>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</si>
  <si>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</si>
  <si>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</si>
  <si>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</si>
  <si>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</si>
  <si>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</si>
  <si>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</si>
  <si>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</si>
  <si>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</si>
  <si>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</si>
  <si>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</si>
  <si>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</si>
  <si>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</si>
  <si>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</si>
  <si>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</si>
  <si>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</si>
  <si>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</si>
  <si>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</si>
  <si>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</si>
  <si>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</si>
  <si>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</si>
  <si>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</si>
  <si>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</si>
  <si>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</si>
  <si>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</si>
  <si>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</si>
  <si>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</si>
  <si>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</si>
  <si>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</si>
  <si>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</si>
  <si>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</si>
  <si>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</si>
  <si>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</si>
  <si>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</si>
  <si>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</si>
  <si>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</si>
  <si>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</si>
  <si>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</si>
  <si>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</si>
  <si>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</si>
  <si>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</si>
  <si>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</si>
  <si>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</si>
  <si>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</si>
  <si>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</si>
  <si>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</si>
  <si>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</si>
  <si>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</si>
  <si>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</si>
  <si>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</si>
  <si>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</si>
  <si>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</si>
  <si>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</si>
  <si>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</si>
  <si>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</si>
  <si>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</si>
  <si>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</si>
  <si>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</si>
  <si>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</si>
  <si>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</si>
  <si>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</si>
  <si>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</si>
  <si>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</si>
  <si>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</si>
  <si>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</si>
  <si>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</si>
  <si>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</si>
  <si>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</si>
  <si>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</si>
  <si>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</si>
  <si>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</si>
  <si>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</si>
  <si>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</si>
  <si>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</si>
  <si>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</si>
  <si>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</si>
  <si>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</si>
  <si>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</si>
  <si>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</si>
  <si>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</si>
  <si>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</si>
  <si>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</si>
  <si>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</si>
  <si>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</si>
  <si>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</si>
  <si>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</si>
  <si>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</si>
  <si>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</si>
  <si>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</si>
  <si>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</si>
  <si>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</si>
  <si>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</si>
  <si>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</si>
  <si>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</si>
  <si>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</si>
  <si>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</si>
  <si>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</si>
  <si>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</si>
  <si>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</si>
  <si>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</si>
  <si>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</si>
  <si>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</si>
  <si>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</si>
  <si>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</si>
  <si>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</si>
  <si>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</si>
  <si>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</si>
  <si>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</si>
  <si>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</si>
  <si>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</si>
  <si>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</si>
  <si>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</si>
  <si>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</si>
  <si>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</si>
  <si>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</si>
  <si>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</si>
  <si>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</si>
  <si>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</si>
  <si>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</si>
  <si>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</si>
  <si>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</si>
  <si>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</si>
  <si>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</si>
  <si>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</si>
  <si>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</si>
  <si>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</si>
  <si>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</si>
  <si>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</si>
  <si>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</si>
  <si>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</si>
  <si>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</si>
  <si>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</si>
  <si>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</si>
  <si>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</si>
  <si>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</si>
  <si>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</si>
  <si>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</si>
  <si>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</si>
  <si>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</si>
  <si>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</si>
  <si>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</si>
  <si>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</si>
  <si>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</si>
  <si>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</si>
  <si>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</si>
  <si>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</si>
  <si>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</si>
  <si>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</si>
  <si>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</si>
  <si>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</si>
  <si>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</si>
  <si>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</si>
  <si>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</si>
  <si>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</si>
  <si>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</si>
  <si>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</si>
  <si>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</si>
  <si>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</si>
  <si>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</si>
  <si>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</si>
  <si>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</si>
  <si>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</si>
  <si>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</si>
  <si>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</si>
  <si>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</si>
  <si>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</si>
  <si>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</si>
  <si>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</si>
  <si>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</si>
  <si>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</si>
  <si>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</si>
  <si>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</si>
  <si>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</si>
  <si>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</si>
  <si>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</si>
  <si>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</si>
  <si>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</si>
  <si>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</si>
  <si>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</si>
  <si>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</si>
  <si>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</si>
  <si>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</si>
  <si>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</si>
  <si>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</si>
  <si>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</si>
  <si>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</si>
  <si>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</si>
  <si>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</si>
  <si>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</si>
  <si>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</si>
  <si>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</si>
  <si>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</si>
  <si>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</si>
  <si>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</si>
  <si>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</si>
  <si>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</si>
  <si>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</si>
  <si>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</si>
  <si>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</si>
  <si>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</si>
  <si>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</si>
  <si>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</si>
  <si>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</si>
  <si>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</si>
  <si>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</si>
  <si>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</si>
  <si>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</si>
  <si>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</si>
  <si>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</si>
  <si>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</si>
  <si>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</si>
  <si>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</si>
  <si>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</si>
  <si>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</si>
  <si>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</si>
  <si>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</si>
  <si>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</si>
  <si>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</si>
  <si>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</si>
  <si>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</si>
  <si>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</si>
  <si>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</si>
  <si>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</si>
  <si>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</si>
  <si>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</si>
  <si>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</si>
  <si>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</si>
  <si>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</si>
  <si>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</si>
  <si>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</si>
  <si>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</si>
  <si>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</si>
  <si>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</si>
  <si>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</si>
  <si>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</si>
  <si>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</si>
  <si>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</si>
  <si>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</si>
  <si>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</si>
  <si>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</si>
  <si>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</si>
  <si>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</si>
  <si>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</si>
  <si>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</si>
  <si>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</si>
  <si>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</si>
  <si>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</si>
  <si>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</si>
  <si>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</si>
  <si>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</si>
  <si>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</si>
  <si>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</si>
  <si>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</si>
  <si>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</si>
  <si>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</si>
  <si>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</si>
  <si>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</si>
  <si>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</si>
  <si>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</si>
  <si>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</si>
  <si>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</si>
  <si>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</si>
  <si>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</si>
  <si>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</si>
  <si>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</si>
  <si>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</si>
  <si>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</si>
  <si>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</si>
  <si>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</si>
  <si>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</si>
  <si>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</si>
  <si>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</si>
  <si>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</si>
  <si>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</si>
  <si>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</si>
  <si>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</si>
  <si>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</si>
  <si>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</si>
  <si>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</si>
  <si>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</si>
  <si>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</si>
  <si>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</si>
  <si>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</si>
  <si>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</si>
  <si>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</si>
  <si>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</si>
  <si>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</si>
  <si>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</si>
  <si>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</si>
  <si>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</si>
  <si>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</si>
  <si>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</si>
  <si>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</si>
  <si>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</si>
  <si>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</si>
  <si>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</si>
  <si>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</si>
  <si>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</si>
  <si>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</si>
  <si>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</si>
  <si>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</si>
  <si>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</si>
  <si>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</si>
  <si>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</si>
  <si>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</si>
  <si>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</si>
  <si>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</si>
  <si>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</si>
  <si>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</si>
  <si>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</si>
  <si>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</si>
  <si>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</si>
  <si>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</si>
  <si>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</si>
  <si>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</si>
  <si>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</si>
  <si>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</si>
  <si>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</si>
  <si>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</si>
  <si>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</si>
  <si>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</si>
  <si>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</si>
  <si>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</si>
  <si>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</si>
  <si>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</si>
  <si>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</si>
  <si>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</si>
  <si>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</si>
  <si>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</si>
  <si>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</si>
  <si>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</si>
  <si>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</si>
  <si>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</si>
  <si>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</si>
  <si>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</si>
  <si>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</si>
  <si>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</si>
  <si>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</si>
  <si>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</si>
  <si>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</si>
  <si>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</si>
  <si>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</si>
  <si>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</si>
  <si>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</si>
  <si>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</si>
  <si>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</si>
  <si>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</si>
  <si>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</si>
  <si>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</si>
  <si>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</si>
  <si>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</si>
  <si>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</si>
  <si>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</si>
  <si>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</si>
  <si>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</si>
  <si>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</si>
  <si>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</si>
  <si>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</si>
  <si>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</si>
  <si>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</si>
  <si>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</si>
  <si>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</si>
  <si>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</si>
  <si>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</si>
  <si>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</si>
  <si>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</si>
  <si>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</si>
  <si>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</si>
  <si>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</si>
  <si>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</si>
  <si>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</si>
  <si>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</si>
  <si>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</si>
  <si>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</si>
  <si>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</si>
  <si>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</si>
  <si>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</si>
  <si>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</si>
  <si>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</si>
  <si>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</si>
  <si>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</si>
  <si>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</si>
  <si>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</si>
  <si>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</si>
  <si>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</si>
  <si>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</si>
  <si>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</si>
  <si>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</si>
  <si>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</si>
  <si>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</si>
  <si>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</si>
  <si>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</si>
  <si>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</si>
  <si>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</si>
  <si>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</si>
  <si>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</si>
  <si>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</si>
  <si>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</si>
  <si>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</si>
  <si>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</si>
  <si>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</si>
  <si>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</si>
  <si>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</si>
  <si>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</si>
  <si>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</si>
  <si>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</si>
  <si>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</si>
  <si>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</si>
  <si>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</si>
  <si>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</si>
  <si>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</si>
  <si>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</si>
  <si>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</si>
  <si>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</si>
  <si>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</si>
  <si>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</si>
  <si>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</si>
  <si>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</si>
  <si>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</si>
  <si>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</si>
  <si>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</si>
  <si>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</si>
  <si>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</si>
  <si>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</si>
  <si>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</si>
  <si>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</si>
  <si>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</si>
  <si>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</si>
  <si>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</si>
  <si>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</si>
  <si>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</si>
  <si>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</si>
  <si>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</si>
  <si>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</si>
  <si>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</si>
  <si>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</si>
  <si>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</si>
  <si>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</si>
  <si>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</si>
  <si>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</si>
  <si>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</si>
  <si>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</si>
  <si>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</si>
  <si>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</si>
  <si>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</si>
  <si>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</si>
  <si>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</si>
  <si>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</si>
  <si>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</si>
  <si>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</si>
  <si>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</si>
  <si>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</si>
  <si>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</si>
  <si>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</si>
  <si>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</si>
  <si>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</si>
  <si>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</si>
  <si>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</si>
  <si>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</si>
  <si>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</si>
  <si>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</si>
  <si>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</si>
  <si>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</si>
  <si>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</si>
  <si>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</si>
  <si>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</si>
  <si>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</si>
  <si>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</si>
  <si>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</si>
  <si>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</si>
  <si>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</si>
  <si>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</si>
  <si>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</si>
  <si>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</si>
  <si>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</si>
  <si>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</si>
  <si>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</si>
  <si>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</si>
  <si>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</si>
  <si>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</si>
  <si>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</si>
  <si>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</si>
  <si>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</si>
  <si>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</si>
  <si>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</si>
  <si>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</si>
  <si>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</si>
  <si>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</si>
  <si>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</si>
  <si>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</si>
  <si>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</si>
  <si>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</si>
  <si>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</si>
  <si>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</si>
  <si>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</si>
  <si>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</si>
  <si>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</si>
  <si>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</si>
  <si>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</si>
  <si>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</si>
  <si>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</si>
  <si>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</si>
  <si>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</si>
  <si>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</si>
  <si>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</si>
  <si>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</si>
  <si>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</si>
  <si>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</si>
  <si>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</si>
  <si>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</si>
  <si>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</si>
  <si>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</si>
  <si>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</si>
  <si>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</si>
  <si>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</si>
  <si>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</si>
  <si>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</si>
  <si>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</si>
  <si>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</si>
  <si>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</si>
  <si>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</si>
  <si>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</si>
  <si>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</si>
  <si>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</si>
  <si>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</si>
  <si>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</si>
  <si>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</si>
  <si>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</si>
  <si>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</si>
  <si>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</si>
  <si>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</si>
  <si>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</si>
  <si>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</si>
  <si>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</si>
  <si>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</si>
  <si>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</si>
  <si>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</si>
  <si>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</si>
  <si>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</si>
  <si>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</si>
  <si>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</si>
  <si>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</si>
  <si>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</si>
  <si>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</si>
  <si>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</si>
  <si>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</si>
  <si>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</si>
  <si>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</si>
  <si>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</si>
  <si>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</si>
  <si>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</si>
  <si>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</si>
  <si>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</si>
  <si>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</si>
  <si>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</si>
  <si>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</si>
  <si>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</si>
  <si>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</si>
  <si>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</si>
  <si>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</si>
  <si>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</si>
  <si>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</si>
  <si>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</si>
  <si>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</si>
  <si>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</si>
  <si>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</si>
  <si>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</si>
  <si>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</si>
  <si>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</si>
  <si>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</si>
  <si>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</si>
  <si>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</si>
  <si>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</si>
  <si>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</si>
  <si>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</si>
  <si>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</si>
  <si>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</si>
  <si>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</si>
  <si>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</si>
  <si>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</si>
  <si>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</si>
  <si>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</si>
  <si>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</si>
  <si>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</si>
  <si>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</si>
  <si>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</si>
  <si>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</si>
  <si>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</si>
  <si>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</si>
  <si>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</si>
  <si>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</si>
  <si>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</si>
  <si>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</si>
  <si>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</si>
  <si>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</si>
  <si>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</si>
  <si>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</si>
  <si>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</si>
  <si>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</si>
  <si>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</si>
  <si>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</si>
  <si>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</si>
  <si>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</si>
  <si>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</si>
  <si>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</si>
  <si>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</si>
  <si>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</si>
  <si>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</si>
  <si>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</si>
  <si>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</si>
  <si>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</si>
  <si>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</si>
  <si>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</si>
  <si>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</si>
  <si>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</si>
  <si>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</si>
  <si>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</si>
  <si>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</si>
  <si>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</si>
  <si>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</si>
  <si>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</si>
  <si>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</si>
  <si>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</si>
  <si>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</si>
  <si>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</si>
  <si>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</si>
  <si>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</si>
  <si>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</si>
  <si>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</si>
  <si>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</si>
  <si>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</si>
  <si>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</si>
  <si>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</si>
  <si>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</si>
  <si>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</si>
  <si>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</si>
  <si>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</si>
  <si>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</si>
  <si>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</si>
  <si>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</si>
  <si>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</si>
  <si>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</si>
  <si>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</si>
  <si>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</si>
  <si>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</si>
  <si>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</si>
  <si>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</si>
  <si>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</si>
  <si>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</si>
  <si>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</si>
  <si>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</si>
  <si>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</si>
  <si>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</si>
  <si>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</si>
  <si>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</si>
  <si>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</si>
  <si>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</si>
  <si>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</si>
  <si>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</si>
  <si>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</si>
  <si>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</si>
  <si>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</si>
  <si>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</si>
  <si>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</si>
  <si>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</si>
  <si>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</si>
  <si>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</si>
  <si>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</si>
  <si>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</si>
  <si>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</si>
  <si>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</si>
  <si>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</si>
  <si>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</si>
  <si>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</si>
  <si>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</si>
  <si>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</si>
  <si>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</si>
  <si>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</si>
  <si>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</si>
  <si>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</si>
  <si>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</si>
  <si>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</si>
  <si>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</si>
  <si>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</si>
  <si>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</si>
  <si>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</si>
  <si>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</si>
  <si>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</si>
  <si>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</si>
  <si>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</si>
  <si>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</si>
  <si>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</si>
  <si>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</si>
  <si>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</si>
  <si>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</si>
  <si>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</si>
  <si>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</si>
  <si>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</si>
  <si>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</si>
  <si>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</si>
  <si>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</si>
  <si>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</si>
  <si>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</si>
  <si>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</si>
  <si>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</si>
  <si>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</si>
  <si>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</si>
  <si>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</si>
  <si>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</si>
  <si>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</si>
  <si>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</si>
  <si>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</si>
  <si>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</si>
  <si>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</si>
  <si>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</si>
  <si>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</si>
  <si>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</si>
  <si>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</si>
  <si>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</si>
  <si>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</si>
  <si>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</si>
  <si>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</si>
  <si>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</si>
  <si>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</si>
  <si>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</si>
  <si>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</si>
  <si>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</si>
  <si>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</si>
  <si>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</si>
  <si>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</si>
  <si>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</si>
  <si>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</si>
  <si>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</si>
  <si>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</si>
  <si>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</si>
  <si>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</si>
  <si>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</si>
  <si>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</si>
  <si>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</si>
  <si>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</si>
  <si>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</si>
  <si>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</si>
  <si>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</si>
  <si>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</si>
  <si>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</si>
  <si>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</si>
  <si>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</si>
  <si>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</si>
  <si>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</si>
  <si>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</si>
  <si>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</si>
  <si>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</si>
  <si>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</si>
  <si>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</si>
  <si>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</si>
  <si>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</si>
  <si>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</si>
  <si>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</si>
  <si>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</si>
  <si>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</si>
  <si>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</si>
  <si>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</si>
  <si>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</si>
  <si>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</si>
  <si>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</si>
  <si>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</si>
  <si>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</si>
  <si>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</si>
  <si>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</si>
  <si>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</si>
  <si>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</si>
  <si>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</si>
  <si>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</si>
  <si>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</si>
  <si>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</si>
  <si>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</si>
  <si>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</si>
  <si>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</si>
  <si>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</si>
  <si>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</si>
  <si>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</si>
  <si>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</si>
  <si>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</si>
  <si>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</si>
  <si>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</si>
  <si>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</si>
  <si>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</si>
  <si>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</si>
  <si>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</si>
  <si>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</si>
  <si>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</si>
  <si>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</si>
  <si>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</si>
  <si>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</si>
  <si>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</si>
  <si>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</si>
  <si>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</si>
  <si>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</si>
  <si>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</si>
  <si>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</si>
  <si>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</si>
  <si>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</si>
  <si>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</si>
  <si>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</si>
  <si>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</si>
  <si>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</si>
  <si>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</si>
  <si>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</si>
  <si>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</si>
  <si>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</si>
  <si>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</si>
  <si>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</si>
  <si>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</si>
  <si>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</si>
  <si>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</si>
  <si>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</si>
  <si>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</si>
  <si>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</si>
  <si>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</si>
  <si>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</si>
  <si>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</si>
  <si>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</si>
  <si>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</si>
  <si>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</si>
  <si>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</si>
  <si>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</si>
  <si>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</si>
  <si>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</si>
  <si>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</si>
  <si>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</si>
  <si>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</si>
  <si>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</si>
  <si>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</si>
  <si>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</si>
  <si>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</si>
  <si>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</si>
  <si>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</si>
  <si>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</si>
  <si>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</si>
  <si>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</si>
  <si>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</si>
  <si>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</si>
  <si>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</si>
  <si>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</si>
  <si>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</si>
  <si>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</si>
  <si>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</si>
  <si>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</si>
  <si>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</si>
  <si>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</si>
  <si>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</si>
  <si>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</si>
  <si>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</si>
  <si>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</si>
  <si>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</si>
  <si>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</si>
  <si>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</si>
  <si>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</si>
  <si>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</si>
  <si>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</si>
  <si>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</si>
  <si>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</si>
  <si>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</si>
  <si>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</si>
  <si>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</si>
  <si>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</si>
  <si>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</si>
  <si>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</si>
  <si>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</si>
  <si>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</si>
  <si>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</si>
  <si>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</si>
  <si>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</si>
  <si>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</si>
  <si>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</si>
  <si>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</si>
  <si>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</si>
  <si>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</si>
  <si>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</si>
  <si>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</si>
  <si>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</si>
  <si>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</si>
  <si>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</si>
  <si>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</si>
  <si>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</si>
  <si>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</si>
  <si>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</si>
  <si>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</si>
  <si>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</si>
  <si>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</si>
  <si>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</si>
  <si>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</si>
  <si>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</si>
  <si>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</si>
  <si>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</si>
  <si>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</si>
  <si>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</si>
  <si>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</si>
  <si>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</si>
  <si>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</si>
  <si>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</si>
  <si>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</si>
  <si>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</si>
  <si>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</si>
  <si>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</si>
  <si>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</si>
  <si>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</si>
  <si>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</si>
  <si>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</si>
  <si>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</si>
  <si>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</si>
  <si>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</si>
  <si>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</si>
  <si>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</si>
  <si>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</si>
  <si>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</si>
  <si>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</si>
  <si>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</si>
  <si>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</si>
  <si>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</si>
  <si>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</si>
  <si>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</si>
  <si>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</si>
  <si>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</si>
  <si>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</si>
  <si>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</si>
  <si>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</si>
  <si>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</si>
  <si>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</si>
  <si>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</si>
  <si>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</si>
  <si>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</si>
  <si>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</si>
  <si>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</si>
  <si>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</si>
  <si>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</si>
  <si>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</si>
  <si>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</si>
  <si>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</si>
  <si>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</si>
  <si>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</si>
  <si>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</si>
  <si>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</si>
  <si>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</si>
  <si>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</si>
  <si>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</si>
  <si>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</si>
  <si>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</si>
  <si>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</si>
  <si>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</si>
  <si>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</si>
  <si>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</si>
  <si>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</si>
  <si>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</si>
  <si>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</si>
  <si>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</si>
  <si>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</si>
  <si>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</si>
  <si>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</si>
  <si>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</si>
  <si>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</si>
  <si>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</si>
  <si>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</si>
  <si>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</si>
  <si>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</si>
  <si>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</si>
  <si>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</si>
  <si>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</si>
  <si>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</si>
  <si>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</si>
  <si>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</si>
  <si>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</si>
  <si>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</si>
  <si>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</si>
  <si>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</si>
  <si>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</si>
  <si>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</si>
  <si>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</si>
  <si>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</si>
  <si>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</si>
  <si>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</si>
  <si>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</si>
  <si>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</si>
  <si>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</si>
  <si>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</si>
  <si>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</si>
  <si>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</si>
  <si>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</si>
  <si>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</si>
  <si>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</si>
  <si>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</si>
  <si>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</si>
  <si>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</si>
  <si>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</si>
  <si>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</si>
  <si>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</si>
  <si>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</si>
  <si>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</si>
  <si>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</si>
  <si>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</si>
  <si>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</si>
  <si>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</si>
  <si>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</si>
  <si>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</si>
  <si>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</si>
  <si>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</si>
  <si>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</si>
  <si>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</si>
  <si>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</si>
  <si>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</si>
  <si>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</si>
  <si>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</si>
  <si>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</si>
  <si>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</si>
  <si>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</si>
  <si>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</si>
  <si>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</si>
  <si>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</si>
  <si>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</si>
  <si>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</si>
  <si>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</si>
  <si>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</si>
  <si>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</si>
  <si>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</si>
  <si>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</si>
  <si>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</si>
  <si>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</si>
  <si>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</si>
  <si>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</si>
  <si>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</si>
  <si>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</si>
  <si>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</si>
  <si>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</si>
  <si>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</si>
  <si>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</si>
  <si>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</si>
  <si>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</si>
  <si>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</si>
  <si>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</si>
  <si>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</si>
  <si>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</si>
  <si>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</si>
  <si>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</si>
  <si>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</si>
  <si>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</si>
  <si>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</si>
  <si>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</si>
  <si>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</si>
  <si>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</si>
  <si>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</si>
  <si>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</si>
  <si>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</si>
  <si>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</si>
  <si>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</si>
  <si>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</si>
  <si>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</si>
  <si>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</si>
  <si>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</si>
  <si>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</si>
  <si>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</si>
  <si>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</si>
  <si>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</si>
  <si>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</si>
  <si>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</si>
  <si>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</si>
  <si>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</si>
  <si>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</si>
  <si>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</si>
  <si>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</si>
  <si>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</si>
  <si>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</si>
  <si>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</si>
  <si>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</si>
  <si>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</si>
  <si>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</si>
  <si>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</si>
  <si>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</si>
  <si>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</si>
  <si>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</si>
  <si>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</si>
  <si>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</si>
  <si>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</si>
  <si>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</si>
  <si>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</si>
  <si>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</si>
  <si>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</si>
  <si>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</si>
  <si>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</si>
  <si>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</si>
  <si>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</si>
  <si>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</si>
  <si>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</si>
  <si>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</si>
  <si>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</si>
  <si>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</si>
  <si>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</si>
  <si>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</si>
  <si>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</si>
  <si>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</si>
  <si>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</si>
  <si>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</si>
  <si>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</si>
  <si>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</si>
  <si>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</si>
  <si>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</si>
  <si>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</si>
  <si>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</si>
  <si>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</si>
  <si>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</si>
  <si>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</si>
  <si>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</si>
  <si>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</si>
  <si>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</si>
  <si>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</si>
  <si>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</si>
  <si>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</si>
  <si>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</si>
  <si>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</si>
  <si>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</si>
  <si>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</si>
  <si>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</si>
  <si>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</si>
  <si>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</si>
  <si>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</si>
  <si>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</si>
  <si>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</si>
  <si>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</si>
  <si>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</si>
  <si>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</si>
  <si>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</si>
  <si>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</si>
  <si>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</si>
  <si>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</si>
  <si>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</si>
  <si>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</si>
  <si>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</si>
  <si>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</si>
  <si>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</si>
  <si>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</si>
  <si>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</si>
  <si>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</si>
  <si>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</si>
  <si>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</si>
  <si>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</si>
  <si>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</si>
  <si>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</si>
  <si>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</si>
  <si>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</si>
  <si>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</si>
  <si>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</si>
  <si>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</si>
  <si>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</si>
  <si>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</si>
  <si>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</si>
  <si>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</si>
  <si>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</si>
  <si>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</si>
  <si>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</si>
  <si>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</si>
  <si>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</si>
  <si>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</si>
  <si>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</si>
  <si>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</si>
  <si>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</si>
  <si>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</si>
  <si>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</si>
  <si>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</si>
  <si>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</si>
  <si>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</si>
  <si>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</si>
  <si>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</si>
  <si>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</si>
  <si>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</si>
  <si>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</si>
  <si>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</si>
  <si>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</si>
  <si>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</si>
  <si>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</si>
  <si>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</si>
  <si>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</si>
  <si>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</si>
  <si>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</si>
  <si>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</si>
  <si>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</si>
  <si>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</si>
  <si>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</si>
  <si>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</si>
  <si>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</si>
  <si>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</si>
  <si>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</si>
  <si>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</si>
  <si>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</si>
  <si>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</si>
  <si>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</si>
  <si>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</si>
  <si>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</si>
  <si>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</si>
  <si>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</si>
  <si>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</si>
  <si>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</si>
  <si>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</si>
  <si>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</si>
  <si>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</si>
  <si>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</si>
  <si>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</si>
  <si>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</si>
  <si>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</si>
  <si>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</si>
  <si>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</si>
  <si>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</si>
  <si>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</si>
  <si>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</si>
  <si>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</si>
  <si>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</si>
  <si>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</si>
  <si>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</si>
  <si>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</si>
  <si>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</si>
  <si>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</si>
  <si>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</si>
  <si>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</si>
  <si>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</si>
  <si>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</si>
  <si>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</si>
  <si>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</si>
  <si>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</si>
  <si>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</si>
  <si>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</si>
  <si>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</si>
  <si>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</si>
  <si>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</si>
  <si>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</si>
  <si>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</si>
  <si>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</si>
  <si>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</si>
  <si>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</si>
  <si>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</si>
  <si>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</si>
  <si>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</si>
  <si>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</si>
  <si>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</si>
  <si>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</si>
  <si>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</si>
  <si>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</si>
  <si>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</si>
  <si>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</si>
  <si>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</si>
  <si>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</si>
  <si>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</si>
  <si>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</si>
  <si>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</si>
  <si>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</si>
  <si>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</si>
  <si>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</si>
  <si>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</si>
  <si>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</si>
  <si>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</si>
  <si>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</si>
  <si>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</si>
  <si>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</si>
  <si>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</si>
  <si>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</si>
  <si>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</si>
  <si>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</si>
  <si>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</si>
  <si>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</si>
  <si>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</si>
  <si>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</si>
  <si>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</si>
  <si>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</si>
  <si>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</si>
  <si>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</si>
  <si>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</si>
  <si>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</si>
  <si>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</si>
  <si>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</si>
  <si>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</si>
  <si>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</si>
  <si>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</si>
  <si>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</si>
  <si>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</si>
  <si>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</si>
  <si>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</si>
  <si>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</si>
  <si>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</si>
  <si>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</si>
  <si>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</si>
  <si>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</si>
  <si>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</si>
  <si>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</si>
  <si>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</si>
  <si>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</si>
  <si>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</si>
  <si>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</si>
  <si>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</si>
  <si>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</si>
  <si>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</si>
  <si>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</si>
  <si>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</si>
  <si>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</si>
  <si>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</si>
  <si>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</si>
  <si>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</si>
  <si>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</si>
  <si>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</si>
  <si>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</si>
  <si>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</si>
  <si>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</si>
  <si>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</si>
  <si>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</si>
  <si>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</si>
  <si>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</si>
  <si>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</si>
  <si>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</si>
  <si>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</si>
  <si>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</si>
  <si>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</si>
  <si>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</si>
  <si>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</si>
  <si>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</si>
  <si>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</si>
  <si>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</si>
  <si>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</si>
  <si>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</si>
  <si>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</si>
  <si>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</si>
  <si>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</si>
  <si>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</si>
  <si>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</si>
  <si>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</si>
  <si>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</si>
  <si>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</si>
  <si>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</si>
  <si>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</si>
  <si>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</si>
  <si>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</si>
  <si>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</si>
  <si>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</si>
  <si>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</si>
  <si>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</si>
  <si>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</si>
  <si>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</si>
  <si>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</si>
  <si>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</si>
  <si>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</si>
  <si>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</si>
  <si>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</si>
  <si>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</si>
  <si>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</si>
  <si>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</si>
  <si>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</si>
  <si>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</si>
  <si>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</si>
  <si>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</si>
  <si>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</si>
  <si>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</si>
  <si>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</si>
  <si>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</si>
  <si>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</si>
  <si>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</si>
  <si>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</si>
  <si>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</si>
  <si>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</si>
  <si>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</si>
  <si>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</si>
  <si>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</si>
  <si>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</si>
  <si>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</si>
  <si>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</si>
  <si>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</si>
  <si>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</si>
  <si>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</si>
  <si>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</si>
  <si>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</si>
  <si>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</si>
  <si>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</si>
  <si>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</si>
  <si>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</si>
  <si>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</si>
  <si>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</si>
  <si>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</si>
  <si>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</si>
  <si>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</si>
  <si>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</si>
  <si>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</si>
  <si>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</si>
  <si>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</si>
  <si>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</si>
  <si>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</si>
  <si>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</si>
  <si>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</si>
  <si>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</si>
  <si>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</si>
  <si>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</si>
  <si>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</si>
  <si>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</si>
  <si>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</si>
  <si>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</si>
  <si>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</si>
  <si>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</si>
  <si>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</si>
  <si>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</si>
  <si>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</si>
  <si>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</si>
  <si>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</si>
  <si>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</si>
  <si>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</si>
  <si>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</si>
  <si>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</si>
  <si>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</si>
  <si>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</si>
  <si>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</si>
  <si>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</si>
  <si>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</si>
  <si>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</si>
  <si>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</si>
  <si>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</si>
  <si>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</si>
  <si>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</si>
  <si>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</si>
  <si>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</si>
  <si>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</si>
  <si>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</si>
  <si>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</si>
  <si>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</si>
  <si>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</si>
  <si>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</si>
  <si>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</si>
  <si>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</si>
  <si>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</si>
  <si>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</si>
  <si>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</si>
  <si>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</si>
  <si>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</si>
  <si>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</si>
  <si>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</si>
  <si>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</si>
  <si>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</si>
  <si>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</si>
  <si>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</si>
  <si>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</si>
  <si>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</si>
  <si>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</si>
  <si>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</si>
  <si>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</si>
  <si>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</si>
  <si>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</si>
  <si>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</si>
  <si>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</si>
  <si>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</si>
  <si>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</si>
  <si>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</si>
  <si>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</si>
  <si>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</si>
  <si>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</si>
  <si>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</si>
  <si>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</si>
  <si>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</si>
  <si>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</si>
  <si>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</si>
  <si>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</si>
  <si>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</si>
  <si>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</si>
  <si>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</si>
  <si>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</si>
  <si>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</si>
  <si>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</si>
  <si>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</si>
  <si>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</si>
  <si>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</si>
  <si>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</si>
  <si>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</si>
  <si>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</si>
  <si>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</si>
  <si>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</si>
  <si>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</si>
  <si>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</si>
  <si>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</si>
  <si>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</si>
  <si>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</si>
  <si>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</si>
  <si>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</si>
  <si>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</si>
  <si>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</si>
  <si>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</si>
  <si>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</si>
  <si>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</si>
  <si>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</si>
  <si>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</si>
  <si>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</si>
  <si>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</si>
  <si>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</si>
  <si>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</si>
  <si>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</si>
  <si>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</si>
  <si>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</si>
  <si>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</si>
  <si>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</si>
  <si>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</si>
  <si>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</si>
  <si>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</si>
  <si>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</si>
  <si>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</si>
  <si>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</si>
  <si>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</si>
  <si>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</si>
  <si>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</si>
  <si>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</si>
  <si>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</si>
  <si>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</si>
  <si>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</si>
  <si>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</si>
  <si>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</si>
  <si>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</si>
  <si>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</si>
  <si>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</si>
  <si>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</si>
  <si>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</si>
  <si>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</si>
  <si>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</si>
  <si>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</si>
  <si>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</si>
  <si>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</si>
  <si>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</si>
  <si>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</si>
  <si>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</si>
  <si>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</si>
  <si>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</si>
  <si>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</si>
  <si>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</si>
  <si>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</si>
  <si>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</si>
  <si>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</si>
  <si>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</si>
  <si>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</si>
  <si>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</si>
  <si>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</si>
  <si>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</si>
  <si>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</si>
  <si>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</si>
  <si>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</si>
  <si>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</si>
  <si>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</si>
  <si>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</si>
  <si>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</si>
  <si>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</si>
  <si>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</si>
  <si>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</si>
  <si>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</si>
  <si>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</si>
  <si>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</si>
  <si>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</si>
  <si>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</si>
  <si>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</si>
  <si>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</si>
  <si>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</si>
  <si>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</si>
  <si>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</si>
  <si>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</si>
  <si>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</si>
  <si>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</si>
  <si>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</si>
  <si>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</si>
  <si>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</si>
  <si>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</si>
  <si>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</si>
  <si>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</si>
  <si>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</si>
  <si>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</si>
  <si>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</si>
  <si>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</si>
  <si>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</si>
  <si>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</si>
  <si>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</si>
  <si>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</si>
  <si>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</si>
  <si>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</si>
  <si>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</si>
  <si>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</si>
  <si>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</si>
  <si>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</si>
  <si>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</si>
  <si>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</si>
  <si>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</si>
  <si>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</si>
  <si>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</si>
  <si>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</si>
  <si>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</si>
  <si>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</si>
  <si>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</si>
  <si>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</si>
  <si>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</si>
  <si>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</si>
  <si>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</si>
  <si>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</si>
  <si>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</si>
  <si>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</si>
  <si>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</si>
  <si>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</si>
  <si>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</si>
  <si>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</si>
  <si>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</si>
  <si>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</si>
  <si>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</si>
  <si>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</si>
  <si>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</si>
  <si>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</si>
  <si>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</si>
  <si>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</si>
  <si>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</si>
  <si>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</si>
  <si>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</si>
  <si>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</si>
  <si>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</si>
  <si>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</si>
  <si>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</si>
  <si>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</si>
  <si>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</si>
  <si>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</si>
  <si>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</si>
  <si>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</si>
  <si>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</si>
  <si>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</si>
  <si>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</si>
  <si>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</si>
  <si>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</si>
  <si>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</si>
  <si>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</si>
  <si>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</si>
  <si>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</si>
  <si>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</si>
  <si>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</si>
  <si>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</si>
  <si>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</si>
  <si>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</si>
  <si>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</si>
  <si>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</si>
  <si>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</si>
  <si>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</si>
  <si>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</si>
  <si>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</si>
  <si>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</si>
  <si>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</si>
  <si>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</si>
  <si>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</si>
  <si>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</si>
  <si>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</si>
  <si>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</si>
  <si>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</si>
  <si>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</si>
  <si>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</si>
  <si>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</si>
  <si>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</si>
  <si>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</si>
  <si>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</si>
  <si>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</si>
  <si>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</si>
  <si>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</si>
  <si>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</si>
  <si>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</si>
  <si>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</si>
  <si>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</si>
  <si>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</si>
  <si>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</si>
  <si>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</si>
  <si>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</si>
  <si>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</si>
  <si>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</si>
  <si>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</si>
  <si>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</si>
  <si>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</si>
  <si>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</si>
  <si>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</si>
  <si>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</si>
  <si>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</si>
  <si>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</si>
  <si>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</si>
  <si>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</si>
  <si>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</si>
  <si>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</si>
  <si>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</si>
  <si>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</si>
  <si>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</si>
  <si>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</si>
  <si>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</si>
  <si>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</si>
  <si>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</si>
  <si>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</si>
  <si>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</si>
  <si>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</si>
  <si>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</si>
  <si>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</si>
  <si>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</si>
  <si>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</si>
  <si>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</si>
  <si>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</si>
  <si>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</si>
  <si>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</si>
  <si>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</si>
  <si>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</si>
  <si>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</si>
  <si>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</si>
  <si>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</si>
  <si>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</si>
  <si>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</si>
  <si>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</si>
  <si>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</si>
  <si>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</si>
  <si>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</si>
  <si>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</si>
  <si>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</si>
  <si>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</si>
  <si>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</si>
  <si>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</si>
  <si>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</si>
  <si>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</si>
  <si>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</si>
  <si>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</si>
  <si>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</si>
  <si>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</si>
  <si>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</si>
  <si>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</si>
  <si>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</si>
  <si>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</si>
  <si>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</si>
  <si>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</si>
  <si>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</si>
  <si>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</si>
  <si>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</si>
  <si>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</si>
  <si>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</si>
  <si>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</si>
  <si>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</si>
  <si>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</si>
  <si>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</si>
  <si>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</si>
  <si>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</si>
  <si>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</si>
  <si>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</si>
  <si>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</si>
  <si>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</si>
  <si>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</si>
  <si>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</si>
  <si>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</si>
  <si>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</si>
  <si>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</si>
  <si>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</si>
  <si>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</si>
  <si>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</si>
  <si>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</si>
  <si>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</si>
  <si>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</si>
  <si>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</si>
  <si>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</si>
  <si>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</si>
  <si>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</si>
  <si>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</si>
  <si>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</si>
  <si>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</si>
  <si>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</si>
  <si>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</si>
  <si>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</si>
  <si>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</si>
  <si>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</si>
  <si>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</si>
  <si>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</si>
  <si>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</si>
  <si>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</si>
  <si>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</si>
  <si>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</si>
  <si>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</si>
  <si>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</si>
  <si>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</si>
  <si>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</si>
  <si>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</si>
  <si>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</si>
  <si>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</si>
  <si>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</si>
  <si>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</si>
  <si>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</si>
  <si>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</si>
  <si>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</si>
  <si>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</si>
  <si>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</si>
  <si>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</si>
  <si>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</si>
  <si>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</si>
  <si>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</si>
  <si>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</si>
  <si>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</si>
  <si>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</si>
  <si>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</si>
  <si>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</si>
  <si>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</si>
  <si>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</si>
  <si>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</si>
  <si>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</si>
  <si>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</si>
  <si>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</si>
  <si>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</si>
  <si>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</si>
  <si>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</si>
  <si>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</si>
  <si>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</si>
  <si>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</si>
  <si>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</si>
  <si>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</si>
  <si>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</si>
  <si>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</si>
  <si>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</si>
  <si>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</si>
  <si>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</si>
  <si>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</si>
  <si>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</si>
  <si>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</si>
  <si>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</si>
  <si>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</si>
  <si>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</si>
  <si>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</si>
  <si>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</si>
  <si>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</si>
  <si>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</si>
  <si>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</si>
  <si>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</si>
  <si>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</si>
  <si>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</si>
  <si>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</si>
  <si>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</si>
  <si>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</si>
  <si>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</si>
  <si>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</si>
  <si>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</si>
  <si>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</si>
  <si>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</si>
  <si>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</si>
  <si>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</si>
  <si>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</si>
  <si>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</si>
  <si>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</si>
  <si>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</si>
  <si>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</si>
  <si>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</si>
  <si>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</si>
  <si>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</si>
  <si>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</si>
  <si>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</si>
  <si>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</si>
  <si>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</si>
  <si>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</si>
  <si>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</si>
  <si>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</si>
  <si>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</si>
  <si>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</si>
  <si>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</si>
  <si>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</si>
  <si>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</si>
  <si>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</si>
  <si>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</si>
  <si>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</si>
  <si>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</si>
  <si>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</si>
  <si>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</si>
  <si>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</si>
  <si>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</si>
  <si>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</si>
  <si>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</si>
  <si>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</si>
  <si>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</si>
  <si>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</si>
  <si>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</si>
  <si>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</si>
  <si>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</si>
  <si>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</si>
  <si>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</si>
  <si>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</si>
  <si>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</si>
  <si>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</si>
  <si>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</si>
  <si>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</si>
  <si>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</si>
  <si>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</si>
  <si>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</si>
  <si>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</si>
  <si>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</si>
  <si>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</si>
  <si>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</si>
  <si>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</si>
  <si>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</si>
  <si>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</si>
  <si>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</si>
  <si>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</si>
  <si>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</si>
  <si>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</si>
  <si>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</si>
  <si>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</si>
  <si>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</si>
  <si>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</si>
  <si>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</si>
  <si>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</si>
  <si>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</si>
  <si>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</si>
  <si>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</si>
  <si>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</si>
  <si>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</si>
  <si>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</si>
  <si>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</si>
  <si>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</si>
  <si>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</si>
  <si>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</si>
  <si>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</si>
  <si>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</si>
  <si>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</si>
  <si>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</si>
  <si>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</si>
  <si>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</si>
  <si>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</si>
  <si>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</si>
  <si>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</si>
  <si>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</si>
  <si>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</si>
  <si>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</si>
  <si>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</si>
  <si>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</si>
  <si>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</si>
  <si>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</si>
  <si>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</si>
  <si>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</si>
  <si>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</si>
  <si>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</si>
  <si>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</si>
  <si>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</si>
  <si>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</si>
  <si>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</si>
  <si>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</si>
  <si>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</si>
  <si>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</si>
  <si>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</si>
  <si>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</si>
  <si>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</si>
  <si>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</si>
  <si>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</si>
  <si>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</si>
  <si>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</si>
  <si>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</si>
  <si>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</si>
  <si>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</si>
  <si>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</si>
  <si>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</si>
  <si>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</si>
  <si>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</si>
  <si>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</si>
  <si>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</si>
  <si>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</si>
  <si>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</si>
  <si>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</si>
  <si>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</si>
  <si>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</si>
  <si>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</si>
  <si>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</si>
  <si>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</si>
  <si>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</si>
  <si>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</si>
  <si>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</si>
  <si>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</si>
  <si>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</si>
  <si>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</si>
  <si>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</si>
  <si>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</si>
  <si>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</si>
  <si>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</si>
  <si>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</si>
  <si>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</si>
  <si>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</si>
  <si>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</si>
  <si>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</si>
  <si>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</si>
  <si>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</si>
  <si>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</si>
  <si>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</si>
  <si>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</si>
  <si>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</si>
  <si>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</si>
  <si>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</si>
  <si>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</si>
  <si>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</si>
  <si>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</si>
  <si>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</si>
  <si>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</si>
  <si>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</si>
  <si>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</si>
  <si>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</si>
  <si>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</si>
  <si>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</si>
  <si>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</si>
  <si>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</si>
  <si>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</si>
  <si>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</si>
  <si>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</si>
  <si>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</si>
  <si>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</si>
  <si>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</si>
  <si>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</si>
  <si>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</si>
  <si>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</si>
  <si>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</si>
  <si>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</si>
  <si>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</si>
  <si>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</si>
  <si>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</si>
  <si>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</si>
  <si>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</si>
  <si>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</si>
  <si>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</si>
  <si>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</si>
  <si>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</si>
  <si>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</si>
  <si>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</si>
  <si>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</si>
  <si>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</si>
  <si>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</si>
  <si>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</si>
  <si>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</si>
  <si>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</si>
  <si>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</si>
  <si>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</si>
  <si>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</si>
  <si>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</si>
  <si>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</si>
  <si>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</si>
  <si>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</si>
  <si>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</si>
  <si>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</si>
  <si>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</si>
  <si>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</si>
  <si>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</si>
  <si>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</si>
  <si>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</si>
  <si>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</si>
  <si>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</si>
  <si>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</si>
  <si>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</si>
  <si>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</si>
  <si>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</si>
  <si>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</si>
  <si>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</si>
  <si>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</si>
  <si>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</si>
  <si>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</si>
  <si>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</si>
  <si>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</si>
  <si>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</si>
  <si>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</si>
  <si>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</si>
  <si>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</si>
  <si>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</si>
  <si>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</si>
  <si>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</si>
  <si>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</si>
  <si>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</si>
  <si>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</si>
  <si>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</si>
  <si>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</si>
  <si>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</si>
  <si>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</si>
  <si>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</si>
  <si>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</si>
  <si>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</si>
  <si>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</si>
  <si>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</si>
  <si>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</si>
  <si>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</si>
  <si>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</si>
  <si>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</si>
  <si>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</si>
  <si>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</si>
  <si>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</si>
  <si>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</si>
  <si>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</si>
  <si>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</si>
  <si>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</si>
  <si>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</si>
  <si>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</si>
  <si>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</si>
  <si>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</si>
  <si>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</si>
  <si>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</si>
  <si>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</si>
  <si>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</si>
  <si>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</si>
  <si>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</si>
  <si>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</si>
  <si>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</si>
  <si>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</si>
  <si>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</si>
  <si>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</si>
  <si>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</si>
  <si>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</si>
  <si>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</si>
  <si>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</si>
  <si>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</si>
  <si>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</si>
  <si>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</si>
  <si>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</si>
  <si>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</si>
  <si>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</si>
  <si>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</si>
  <si>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</si>
  <si>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</si>
  <si>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</si>
  <si>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</si>
  <si>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</si>
  <si>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</si>
  <si>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</si>
  <si>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</si>
  <si>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</si>
  <si>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</si>
  <si>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</si>
  <si>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</si>
  <si>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</si>
  <si>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</si>
  <si>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</si>
  <si>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</si>
  <si>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</si>
  <si>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</si>
  <si>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</si>
  <si>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</si>
  <si>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</si>
  <si>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</si>
  <si>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</si>
  <si>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</si>
  <si>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</si>
  <si>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</si>
  <si>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</si>
  <si>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</si>
  <si>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</si>
  <si>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</si>
  <si>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</si>
  <si>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</si>
  <si>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</si>
  <si>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</si>
  <si>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</si>
  <si>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</si>
  <si>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</si>
  <si>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</si>
  <si>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</si>
  <si>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</si>
  <si>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</si>
  <si>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</si>
  <si>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</si>
  <si>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</si>
  <si>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</si>
  <si>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</si>
  <si>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</si>
  <si>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</si>
  <si>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</si>
  <si>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</si>
  <si>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</si>
  <si>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</si>
  <si>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</si>
  <si>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</si>
  <si>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</si>
  <si>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</si>
  <si>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</si>
  <si>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</si>
  <si>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</si>
  <si>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</si>
  <si>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</si>
  <si>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</si>
  <si>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</si>
  <si>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</si>
  <si>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</si>
  <si>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</si>
  <si>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</si>
  <si>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</si>
  <si>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</si>
  <si>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</si>
  <si>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</si>
  <si>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</si>
  <si>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</si>
  <si>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</si>
  <si>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</si>
  <si>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</si>
  <si>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</si>
  <si>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</si>
  <si>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</si>
  <si>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</si>
  <si>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</si>
  <si>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</si>
  <si>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</si>
  <si>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</si>
  <si>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</si>
  <si>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</si>
  <si>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</si>
  <si>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</si>
  <si>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</si>
  <si>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</si>
  <si>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</si>
  <si>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</si>
  <si>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</si>
  <si>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</si>
  <si>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</si>
  <si>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</si>
  <si>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</si>
  <si>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</si>
  <si>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</si>
  <si>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</si>
  <si>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</si>
  <si>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</si>
  <si>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</si>
  <si>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</si>
  <si>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</si>
  <si>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</si>
  <si>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</si>
  <si>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</si>
  <si>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</si>
  <si>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</si>
  <si>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</si>
  <si>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</si>
  <si>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</si>
  <si>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</si>
  <si>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</si>
  <si>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</si>
  <si>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</si>
  <si>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</si>
  <si>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</si>
  <si>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</si>
  <si>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</si>
  <si>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</si>
  <si>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</si>
  <si>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</si>
  <si>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</si>
  <si>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</si>
  <si>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</si>
  <si>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</si>
  <si>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</si>
  <si>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</si>
  <si>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</si>
  <si>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</si>
  <si>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</si>
  <si>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</si>
  <si>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</si>
  <si>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</si>
  <si>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</si>
  <si>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</si>
  <si>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</si>
  <si>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</si>
  <si>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</si>
  <si>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</si>
  <si>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</si>
  <si>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</si>
  <si>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</si>
  <si>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</si>
  <si>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</si>
  <si>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</si>
  <si>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</si>
  <si>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</si>
  <si>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</si>
  <si>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</si>
  <si>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</si>
  <si>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</si>
  <si>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</si>
  <si>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</si>
  <si>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</si>
  <si>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</si>
  <si>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</si>
  <si>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</si>
  <si>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</si>
  <si>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</si>
  <si>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</si>
  <si>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</si>
  <si>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</si>
  <si>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</si>
  <si>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</si>
  <si>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</si>
  <si>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</si>
  <si>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</si>
  <si>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</si>
  <si>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</si>
  <si>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</si>
  <si>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</si>
  <si>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</si>
  <si>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</si>
  <si>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</si>
  <si>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</si>
  <si>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</si>
  <si>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</si>
  <si>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</si>
  <si>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</si>
  <si>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</si>
  <si>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</si>
  <si>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</si>
  <si>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</si>
  <si>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</si>
  <si>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</si>
  <si>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</si>
  <si>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</si>
  <si>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</si>
  <si>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</si>
  <si>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</si>
  <si>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</si>
  <si>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</si>
  <si>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</si>
  <si>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</si>
  <si>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</si>
  <si>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</si>
  <si>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</si>
  <si>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</si>
  <si>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</si>
  <si>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</si>
  <si>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</si>
  <si>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</si>
  <si>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</si>
  <si>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</si>
  <si>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</si>
  <si>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</si>
  <si>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</si>
  <si>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</si>
  <si>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</si>
  <si>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</si>
  <si>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</si>
  <si>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</si>
  <si>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</si>
  <si>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</si>
  <si>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</si>
  <si>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</si>
  <si>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</si>
  <si>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</si>
  <si>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</si>
  <si>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</si>
  <si>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</si>
  <si>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</si>
  <si>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</si>
  <si>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</si>
  <si>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</si>
  <si>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</si>
  <si>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</si>
  <si>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</si>
  <si>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</si>
  <si>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</si>
  <si>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</si>
  <si>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</si>
  <si>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</si>
  <si>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</si>
  <si>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</si>
  <si>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</si>
  <si>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</si>
  <si>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</si>
  <si>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</si>
  <si>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</si>
  <si>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</si>
  <si>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</si>
  <si>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</si>
  <si>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</si>
  <si>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</si>
  <si>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</si>
  <si>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</si>
  <si>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</si>
  <si>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</si>
  <si>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</si>
  <si>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</si>
  <si>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</si>
  <si>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</si>
  <si>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</si>
  <si>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</si>
  <si>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</si>
  <si>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</si>
  <si>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</si>
  <si>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</si>
  <si>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</si>
  <si>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</si>
  <si>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</si>
  <si>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</si>
  <si>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</si>
  <si>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</si>
  <si>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</si>
  <si>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</si>
  <si>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</si>
  <si>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</si>
  <si>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</si>
  <si>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</si>
  <si>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</si>
  <si>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</si>
  <si>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</si>
  <si>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</si>
  <si>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</si>
  <si>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</si>
  <si>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</si>
  <si>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</si>
  <si>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</si>
  <si>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</si>
  <si>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</si>
  <si>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</si>
  <si>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</si>
  <si>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</si>
  <si>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</si>
  <si>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</si>
  <si>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</si>
  <si>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</si>
  <si>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</si>
  <si>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</si>
  <si>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</si>
  <si>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</si>
  <si>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</si>
  <si>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</si>
  <si>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</si>
  <si>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</si>
  <si>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</si>
  <si>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</si>
  <si>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</si>
  <si>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</si>
  <si>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</si>
  <si>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</si>
  <si>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</si>
  <si>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</si>
  <si>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</si>
  <si>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</si>
  <si>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</si>
  <si>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</si>
  <si>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</si>
  <si>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</si>
  <si>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</si>
  <si>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</si>
  <si>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</si>
  <si>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</si>
  <si>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</si>
  <si>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</si>
  <si>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</si>
  <si>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</si>
  <si>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</si>
  <si>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</si>
  <si>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</si>
  <si>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</si>
  <si>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</si>
  <si>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</si>
  <si>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</si>
  <si>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</si>
  <si>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</si>
  <si>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</si>
  <si>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</si>
  <si>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</si>
  <si>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</si>
  <si>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</si>
  <si>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</si>
  <si>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</si>
  <si>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</si>
  <si>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</si>
  <si>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</si>
  <si>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</si>
  <si>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</si>
  <si>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</si>
  <si>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</si>
  <si>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</si>
  <si>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</si>
  <si>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</si>
  <si>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</si>
  <si>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</si>
  <si>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</si>
  <si>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</si>
  <si>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</si>
  <si>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</si>
  <si>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</si>
  <si>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</si>
  <si>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</si>
  <si>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</si>
  <si>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</si>
  <si>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</si>
  <si>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</si>
  <si>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</si>
  <si>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</si>
  <si>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</si>
  <si>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</si>
  <si>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</si>
  <si>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</si>
  <si>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</si>
  <si>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</si>
  <si>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</si>
  <si>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</si>
  <si>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</si>
  <si>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</si>
  <si>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</si>
  <si>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</si>
  <si>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</si>
  <si>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</si>
  <si>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</si>
  <si>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</si>
  <si>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</si>
  <si>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</si>
  <si>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</si>
  <si>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</si>
  <si>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</si>
  <si>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</si>
  <si>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</si>
  <si>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</si>
  <si>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</si>
  <si>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</si>
  <si>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</si>
  <si>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</si>
  <si>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</si>
  <si>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</si>
  <si>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</si>
  <si>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</si>
  <si>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</si>
  <si>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</si>
  <si>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</si>
  <si>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</si>
  <si>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</si>
  <si>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</si>
  <si>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</si>
  <si>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</si>
  <si>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</si>
  <si>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</si>
  <si>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</si>
  <si>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</si>
  <si>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</si>
  <si>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</si>
  <si>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</si>
  <si>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</si>
  <si>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</si>
  <si>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</si>
  <si>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</si>
  <si>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</si>
  <si>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</si>
  <si>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</si>
  <si>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</si>
  <si>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</si>
  <si>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</si>
  <si>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</si>
  <si>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</si>
  <si>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</si>
  <si>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</si>
  <si>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</si>
  <si>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</si>
  <si>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</si>
  <si>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</si>
  <si>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</si>
  <si>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</si>
  <si>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</si>
  <si>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</si>
  <si>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</si>
  <si>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</si>
  <si>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</si>
  <si>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</si>
  <si>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</si>
  <si>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</si>
  <si>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</si>
  <si>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</si>
  <si>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</si>
  <si>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</si>
  <si>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</si>
  <si>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</si>
  <si>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</si>
  <si>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</si>
  <si>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</si>
  <si>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</si>
  <si>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</si>
  <si>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</si>
  <si>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</si>
  <si>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</si>
  <si>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</si>
  <si>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</si>
  <si>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</si>
  <si>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</si>
  <si>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</si>
  <si>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</si>
  <si>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</si>
  <si>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</si>
  <si>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</si>
  <si>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</si>
  <si>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</si>
  <si>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</si>
  <si>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</si>
  <si>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</si>
  <si>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</si>
  <si>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</si>
  <si>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</si>
  <si>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</si>
  <si>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</si>
  <si>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</si>
  <si>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</si>
  <si>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</si>
  <si>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</si>
  <si>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</si>
  <si>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</si>
  <si>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</si>
  <si>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</si>
  <si>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</si>
  <si>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</si>
  <si>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</si>
  <si>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</si>
  <si>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</si>
  <si>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</si>
  <si>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</si>
  <si>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</si>
  <si>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</si>
  <si>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</si>
  <si>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</si>
  <si>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</si>
  <si>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</si>
  <si>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</si>
  <si>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</si>
  <si>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</si>
  <si>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</si>
  <si>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</si>
  <si>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</si>
  <si>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</si>
  <si>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</si>
  <si>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</si>
  <si>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</si>
  <si>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</si>
  <si>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</si>
  <si>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</si>
  <si>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</si>
  <si>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</si>
  <si>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</si>
  <si>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</si>
  <si>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</si>
  <si>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</si>
  <si>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</si>
  <si>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</si>
  <si>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</si>
  <si>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</si>
  <si>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</si>
  <si>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</si>
  <si>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</si>
  <si>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</si>
  <si>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</si>
  <si>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</si>
  <si>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</si>
  <si>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</si>
  <si>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</si>
  <si>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</si>
  <si>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</si>
  <si>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</si>
  <si>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</si>
  <si>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</si>
  <si>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</si>
  <si>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</si>
  <si>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</si>
  <si>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</si>
  <si>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</si>
  <si>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</si>
  <si>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</si>
  <si>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</si>
  <si>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</si>
  <si>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</si>
  <si>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</si>
  <si>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</si>
  <si>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</si>
  <si>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</si>
  <si>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</si>
  <si>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</si>
  <si>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</si>
  <si>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</si>
  <si>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</si>
  <si>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</si>
  <si>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</si>
  <si>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</si>
  <si>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</si>
  <si>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</si>
  <si>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</si>
  <si>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</si>
  <si>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</si>
  <si>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</si>
  <si>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</si>
  <si>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</si>
  <si>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</si>
  <si>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</si>
  <si>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</si>
  <si>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</si>
  <si>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</si>
  <si>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</si>
  <si>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</si>
  <si>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</si>
  <si>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</si>
  <si>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</si>
  <si>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</si>
  <si>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</si>
  <si>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</si>
  <si>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</si>
  <si>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</si>
  <si>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</si>
  <si>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</si>
  <si>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</si>
  <si>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</si>
  <si>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</si>
  <si>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</si>
  <si>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</si>
  <si>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</si>
  <si>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</si>
  <si>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</si>
  <si>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</si>
  <si>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</si>
  <si>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</si>
  <si>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</si>
  <si>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</si>
  <si>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</si>
  <si>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</si>
  <si>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</si>
  <si>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</si>
  <si>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</si>
  <si>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</si>
  <si>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</si>
  <si>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</si>
  <si>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</si>
  <si>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</si>
  <si>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</si>
  <si>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</si>
  <si>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</si>
  <si>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</si>
  <si>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</si>
  <si>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</si>
  <si>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</si>
  <si>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</si>
  <si>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</si>
  <si>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</si>
  <si>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</si>
  <si>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</si>
  <si>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</si>
  <si>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</si>
  <si>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</si>
  <si>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</si>
  <si>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</si>
  <si>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</si>
  <si>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</si>
  <si>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</si>
  <si>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</si>
  <si>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</si>
  <si>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</si>
  <si>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</si>
  <si>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</si>
  <si>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</si>
  <si>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</si>
  <si>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</si>
  <si>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</si>
  <si>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</si>
  <si>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</si>
  <si>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</si>
  <si>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</si>
  <si>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</si>
  <si>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</si>
  <si>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</si>
  <si>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</si>
  <si>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</si>
  <si>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</si>
  <si>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</si>
  <si>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</si>
  <si>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</si>
  <si>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</si>
  <si>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</si>
  <si>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</si>
  <si>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</si>
  <si>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</si>
  <si>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</si>
  <si>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</si>
  <si>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</si>
  <si>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</si>
  <si>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</si>
  <si>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</si>
  <si>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</si>
  <si>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</si>
  <si>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</si>
  <si>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</si>
  <si>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</si>
  <si>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</si>
  <si>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</si>
  <si>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</si>
  <si>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</si>
  <si>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</si>
  <si>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</si>
  <si>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</si>
  <si>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</si>
  <si>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</si>
  <si>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</si>
  <si>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</si>
  <si>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</si>
  <si>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</si>
  <si>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</si>
  <si>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</si>
  <si>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</si>
  <si>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</si>
  <si>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</si>
  <si>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</si>
  <si>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</si>
  <si>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</si>
  <si>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</si>
  <si>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</si>
  <si>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</si>
  <si>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</si>
  <si>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</si>
  <si>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</si>
  <si>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</si>
  <si>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</si>
  <si>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</si>
  <si>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</si>
  <si>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</si>
  <si>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</si>
  <si>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</si>
  <si>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</si>
  <si>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</si>
  <si>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</si>
  <si>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</si>
  <si>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</si>
  <si>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</si>
  <si>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</si>
  <si>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</si>
  <si>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</si>
  <si>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</si>
  <si>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</si>
  <si>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</si>
  <si>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</si>
  <si>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</si>
  <si>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</si>
  <si>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</si>
  <si>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</si>
  <si>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</si>
  <si>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</si>
  <si>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</si>
  <si>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</si>
  <si>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</si>
  <si>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</si>
  <si>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</si>
  <si>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</si>
  <si>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</si>
  <si>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</si>
  <si>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</si>
  <si>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</si>
  <si>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</si>
  <si>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</si>
  <si>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</si>
  <si>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</si>
  <si>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</si>
  <si>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</si>
  <si>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</si>
  <si>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</si>
  <si>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</si>
  <si>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</si>
  <si>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</si>
  <si>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</si>
  <si>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</si>
  <si>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</si>
  <si>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</si>
  <si>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</si>
  <si>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</si>
  <si>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</si>
  <si>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</si>
  <si>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</si>
  <si>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</si>
  <si>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</si>
  <si>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</si>
  <si>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</si>
  <si>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</si>
  <si>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</si>
  <si>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</si>
  <si>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</si>
  <si>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</si>
  <si>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</si>
  <si>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</si>
  <si>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</si>
  <si>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</si>
  <si>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</si>
  <si>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</si>
  <si>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</si>
  <si>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</si>
  <si>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</si>
  <si>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</si>
  <si>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</si>
  <si>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</si>
  <si>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</si>
  <si>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</si>
  <si>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</si>
  <si>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</si>
  <si>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</si>
  <si>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</si>
  <si>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</si>
  <si>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</si>
  <si>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</si>
  <si>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</si>
  <si>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</si>
  <si>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</si>
  <si>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</si>
  <si>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</si>
  <si>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</si>
  <si>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</si>
  <si>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</si>
  <si>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</si>
  <si>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</si>
  <si>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</si>
  <si>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</si>
  <si>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</si>
  <si>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</si>
  <si>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</si>
  <si>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</si>
  <si>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</si>
  <si>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</si>
  <si>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</si>
  <si>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</si>
  <si>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</si>
  <si>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</si>
  <si>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</si>
  <si>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</si>
  <si>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</si>
  <si>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</si>
  <si>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</si>
  <si>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</si>
  <si>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</si>
  <si>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</si>
  <si>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</si>
  <si>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</si>
  <si>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</si>
  <si>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</si>
  <si>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</si>
  <si>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</si>
  <si>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</si>
  <si>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</si>
  <si>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</si>
  <si>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</si>
  <si>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</si>
  <si>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</si>
  <si>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</si>
  <si>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</si>
  <si>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</si>
  <si>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</si>
  <si>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</si>
  <si>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</si>
  <si>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</si>
  <si>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</si>
  <si>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</si>
  <si>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</si>
  <si>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</si>
  <si>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</si>
  <si>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</si>
  <si>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</si>
  <si>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</si>
  <si>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</si>
  <si>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</si>
  <si>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</si>
  <si>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</si>
  <si>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</si>
  <si>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</si>
  <si>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</si>
  <si>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</si>
  <si>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</si>
  <si>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</si>
  <si>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</si>
  <si>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</si>
  <si>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</si>
  <si>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</si>
  <si>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</si>
  <si>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</si>
  <si>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</si>
  <si>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</si>
  <si>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</si>
  <si>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</si>
  <si>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</si>
  <si>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</si>
  <si>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</si>
  <si>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</si>
  <si>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</si>
  <si>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</si>
  <si>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</si>
  <si>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</si>
  <si>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</si>
  <si>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</si>
  <si>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</si>
  <si>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</si>
  <si>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</si>
  <si>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</si>
  <si>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</si>
  <si>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</si>
  <si>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</si>
  <si>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</si>
  <si>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</si>
  <si>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</si>
  <si>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</si>
  <si>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</si>
  <si>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</si>
  <si>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</si>
  <si>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</si>
  <si>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</si>
  <si>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</si>
  <si>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</si>
  <si>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</si>
  <si>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</si>
  <si>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</si>
  <si>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</si>
  <si>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</si>
  <si>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</si>
  <si>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</si>
  <si>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</si>
  <si>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</si>
  <si>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</si>
  <si>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</si>
  <si>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</si>
  <si>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</si>
  <si>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</si>
  <si>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</si>
  <si>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</si>
  <si>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</si>
  <si>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</si>
  <si>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</si>
  <si>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</si>
  <si>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</si>
  <si>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</si>
  <si>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</si>
  <si>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</si>
  <si>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</si>
  <si>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</si>
  <si>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</si>
  <si>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</si>
  <si>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</si>
  <si>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</si>
  <si>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</si>
  <si>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</si>
  <si>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</si>
  <si>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</si>
  <si>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</si>
  <si>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</si>
  <si>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</si>
  <si>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</si>
  <si>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</si>
  <si>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</si>
  <si>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</si>
  <si>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</si>
  <si>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</si>
  <si>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</si>
  <si>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</si>
  <si>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</si>
  <si>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</si>
  <si>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</si>
  <si>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</si>
  <si>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</si>
  <si>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</si>
  <si>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</si>
  <si>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</si>
  <si>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</si>
  <si>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</si>
  <si>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</si>
  <si>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</si>
  <si>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</si>
  <si>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</si>
  <si>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</si>
  <si>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</si>
  <si>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</si>
  <si>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</si>
  <si>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</si>
  <si>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</si>
  <si>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</si>
  <si>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</si>
  <si>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</si>
  <si>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</si>
  <si>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</si>
  <si>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</si>
  <si>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</si>
  <si>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</si>
  <si>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</si>
  <si>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</si>
  <si>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</si>
  <si>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</si>
  <si>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</si>
  <si>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</si>
  <si>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</si>
  <si>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</si>
  <si>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</si>
  <si>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</si>
  <si>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</si>
  <si>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</si>
  <si>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</si>
  <si>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</si>
  <si>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</si>
  <si>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</si>
  <si>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</si>
  <si>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</si>
  <si>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</si>
  <si>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</si>
  <si>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</si>
  <si>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</si>
  <si>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</si>
  <si>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</si>
  <si>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</si>
  <si>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</si>
  <si>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</si>
  <si>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</si>
  <si>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</si>
  <si>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</si>
  <si>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</si>
  <si>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</si>
  <si>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</si>
  <si>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</si>
  <si>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</si>
  <si>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</si>
  <si>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</si>
  <si>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</si>
  <si>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</si>
  <si>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</si>
  <si>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</si>
  <si>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</si>
  <si>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</si>
  <si>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</si>
  <si>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</si>
  <si>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</si>
  <si>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</si>
  <si>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</si>
  <si>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</si>
  <si>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</si>
  <si>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</si>
  <si>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</si>
  <si>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</si>
  <si>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</si>
  <si>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</si>
  <si>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</si>
  <si>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</si>
  <si>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</si>
  <si>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</si>
  <si>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</si>
  <si>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</si>
  <si>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</si>
  <si>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</si>
  <si>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</si>
  <si>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</si>
  <si>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</si>
  <si>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</si>
  <si>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</si>
  <si>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</si>
  <si>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</si>
  <si>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</si>
  <si>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</si>
  <si>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</si>
  <si>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</si>
  <si>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</si>
  <si>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</si>
  <si>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</si>
  <si>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</si>
  <si>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</si>
  <si>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</si>
  <si>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</si>
  <si>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</si>
  <si>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</si>
  <si>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</si>
  <si>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</si>
  <si>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</si>
  <si>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</si>
  <si>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</si>
  <si>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</si>
  <si>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</si>
  <si>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</si>
  <si>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</si>
  <si>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</si>
  <si>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</si>
  <si>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</si>
  <si>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</si>
  <si>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</si>
  <si>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</si>
  <si>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</si>
  <si>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</si>
  <si>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</si>
  <si>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</si>
  <si>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</si>
  <si>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</si>
  <si>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</si>
  <si>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</si>
  <si>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</si>
  <si>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</si>
  <si>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</si>
  <si>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</si>
  <si>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</si>
  <si>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NO PCM </t>
  </si>
  <si>
    <t xml:space="preserve">ETA 35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</si>
  <si>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</si>
  <si>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</si>
  <si>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</si>
  <si>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</si>
  <si>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</si>
  <si>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</si>
  <si>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</si>
  <si>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</si>
  <si>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</si>
  <si>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</si>
  <si>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</si>
  <si>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</si>
  <si>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</si>
  <si>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</si>
  <si>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PCM-20251004-00000943</t>
  </si>
  <si>
    <t>EM Team on the way ETA: 20 Mins</t>
  </si>
  <si>
    <t>PCM-20251004-00001022</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</si>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</sst>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271.59343807870027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45934.541864004626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45934.541864004626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45934.541864004626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45934.541864004626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45934.541864004626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45934.541864004626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45934.541864004626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45934.541864004626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45934.541864004626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45934.541864004626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45934.541864004626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45934.541864004626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45934.541864004626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45934.541864004626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45934.541864004626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45934.541864004626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45934.541864004626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45934.541864004626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45934.541864004626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45934.541864004626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45934.541864004626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45934.541864004626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45934.541864004626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45934.541864004626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45934.541864004626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45934.541864004626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45934.541864004626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45934.541864004626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45934.541864004626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45934.541864004626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45934.541864004626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45934.541864004626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45934.541864004626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45934.541864004626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45934.541864004626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45934.541864004626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45934.541864004626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45934.541864004626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45934.541864004626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45934.541864004626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45934.541864004626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45934.541864004626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45934.541864004626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45934.541864004626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45934.541864004626</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F3E23F7E-0351-4AB3-8BC2-2CB8782FFA6E}"/>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F7" sqref="F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242.89008159721561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127.81478067129501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109.54202604166494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29728</v>
      </c>
      <c r="E6" s="131"/>
      <c r="F6" s="132"/>
      <c r="G6" s="133">
        <f ca="1">IFERROR(NOW()-F6,"-")</f>
        <v>45934.541864004626</v>
      </c>
      <c r="H6" s="132">
        <v>45934.515752314815</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45934.541864004626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45934.541864004626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45934.541864004626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45934.541864004626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45934.541864004626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45934.541864004626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45934.541864004626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45934.541864004626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45934.541864004626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45934.541864004626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45934.541864004626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45934.541864004626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45934.541864004626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45934.541864004626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45934.541864004626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45934.541864004626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45934.541864004626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45934.541864004626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45934.541864004626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45934.541864004626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45934.541864004626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45934.541864004626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45934.541864004626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45934.541864004626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45934.541864004626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45934.541864004626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45934.541864004626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45934.541864004626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45934.541864004626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45934.541864004626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45934.541864004626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45934.541864004626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45934.541864004626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45934.541864004626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45934.541864004626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45934.541864004626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45934.541864004626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45934.541864004626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45934.541864004626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45934.541864004626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45934.541864004626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45934.541864004626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45934.541864004626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45934.541864004626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45934.541864004626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45934.541864004626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45934.541864004626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45934.541864004626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45934.541864004626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45934.541864004626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45934.541864004626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45934.541864004626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45934.541864004626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45934.541864004626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45934.541864004626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45934.541864004626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45934.541864004626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45934.541864004626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45934.541864004626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45934.541864004626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45934.541864004626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45934.541864004626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45934.541864004626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45934.541864004626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45934.541864004626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45934.541864004626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45934.541864004626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45934.541864004626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45934.541864004626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45934.541864004626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45934.541864004626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45934.541864004626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45934.541864004626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45934.541864004626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45934.541864004626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45934.541864004626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45934.541864004626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45934.541864004626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45934.541864004626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45934.541864004626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45934.541864004626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45934.541864004626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45934.541864004626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45934.541864004626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45934.541864004626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45934.541864004626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45934.541864004626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45934.541864004626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45934.541864004626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45934.541864004626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45934.541864004626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45934.541864004626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45934.541864004626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45934.541864004626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45934.541864004626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45934.541864004626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45934.541864004626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45934.541864004626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45934.541864004626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45934.541864004626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45934.541864004626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45934.541864004626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45934.541864004626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45934.541864004626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45934.541864004626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45934.541864004626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45934.541864004626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45934.541864004626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45934.541864004626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45934.541864004626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45934.541864004626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45934.541864004626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45934.541864004626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45934.541864004626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45934.541864004626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45934.541864004626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45934.541864004626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45934.541864004626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45934.541864004626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45934.541864004626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45934.541864004626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45934.541864004626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45934.541864004626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45934.541864004626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45934.541864004626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45934.541864004626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45934.541864004626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45934.541864004626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45934.541864004626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45934.541864004626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45934.541864004626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45934.541864004626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45934.541864004626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45934.541864004626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45934.541864004626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45934.541864004626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45934.541864004626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45934.541864004626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45934.541864004626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45934.541864004626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45934.541864004626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45934.541864004626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45934.541864004626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45934.541864004626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45934.541864004626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45934.541864004626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45934.541864004626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45934.541864004626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45934.541864004626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45934.541864004626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45934.541864004626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45934.541864004626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45934.541864004626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45934.541864004626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45934.541864004626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45934.541864004626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45934.541864004626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45934.541864004626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45934.541864004626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45934.541864004626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45934.541864004626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45934.541864004626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45934.541864004626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45934.541864004626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45934.541864004626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45934.541864004626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45934.541864004626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45934.541864004626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45934.541864004626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45934.541864004626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45934.541864004626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45934.541864004626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45934.541864004626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45934.541864004626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45934.541864004626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45934.541864004626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45934.541864004626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45934.541864004626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45934.541864004626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45934.541864004626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45934.541864004626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45934.541864004626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45934.541864004626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45934.541864004626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45934.541864004626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45934.541864004626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45934.541864004626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45934.541864004626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45934.541864004626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45934.541864004626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45934.541864004626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45934.541864004626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45934.541864004626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45934.541864004626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45934.541864004626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45934.541864004626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45934.541864004626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45934.541864004626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45934.541864004626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45934.541864004626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45934.541864004626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45934.541864004626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45934.541864004626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45934.541864004626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45934.541864004626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45934.541864004626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45934.541864004626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45934.541864004626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45934.541864004626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45934.541864004626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45934.541864004626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45934.541864004626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45934.541864004626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45934.541864004626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45934.541864004626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45934.541864004626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45934.541864004626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45934.541864004626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45934.541864004626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45934.541864004626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45934.541864004626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45934.541864004626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45934.541864004626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45934.541864004626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45934.541864004626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45934.541864004626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45934.541864004626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45934.541864004626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45934.541864004626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45934.541864004626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45934.541864004626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45934.541864004626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45934.541864004626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45934.541864004626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45934.541864004626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45934.541864004626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45934.541864004626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45934.541864004626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45934.541864004626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45934.541864004626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45934.541864004626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45934.541864004626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45934.541864004626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45934.541864004626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45934.541864004626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45934.541864004626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45934.541864004626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45934.541864004626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45934.541864004626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45934.541864004626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45934.541864004626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45934.541864004626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45934.541864004626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45934.541864004626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45934.541864004626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45934.541864004626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45934.541864004626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45934.541864004626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45934.541864004626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45934.541864004626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45934.541864004626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45934.541864004626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45934.541864004626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45934.541864004626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45934.541864004626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45934.541864004626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45934.541864004626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45934.541864004626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45934.541864004626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45934.541864004626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45934.541864004626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45934.541864004626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45934.541864004626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45934.541864004626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45934.541864004626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45934.541864004626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45934.541864004626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45934.541864004626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45934.541864004626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45934.541864004626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45934.541864004626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45934.541864004626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45934.541864004626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45934.541864004626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45934.541864004626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45934.541864004626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45934.541864004626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45934.541864004626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45934.541864004626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45934.541864004626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45934.541864004626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45934.541864004626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45934.541864004626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45934.541864004626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45934.541864004626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45934.541864004626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45934.541864004626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45934.541864004626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45934.541864004626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45934.541864004626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45934.541864004626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45934.541864004626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45934.541864004626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45934.541864004626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45934.541864004626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45934.541864004626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45934.541864004626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45934.541864004626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45934.541864004626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45934.541864004626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45934.541864004626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45934.541864004626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45934.541864004626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45934.541864004626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45934.541864004626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45934.541864004626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45934.541864004626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45934.541864004626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45934.541864004626</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45934.541864004626</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45934.541864004626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45934.541864004626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45934.541864004626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45934.541864004626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45934.541864004626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45934.541864004626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45934.541864004626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45934.541864004626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45934.541864004626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45934.541864004626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45934.541864004626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45934.541864004626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45934.541864004626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45934.541864004626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45934.541864004626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45934.541864004626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45934.541864004626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45934.541864004626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45934.541864004626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45934.541864004626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45934.541864004626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45934.541864004626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45934.541864004626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45934.541864004626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45934.541864004626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45934.541864004626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45934.541864004626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45934.541864004626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45934.541864004626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45934.541864004626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45934.541864004626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45934.541864004626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45934.541864004626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45934.541864004626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45934.541864004626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45934.541864004626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45934.541864004626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45934.541864004626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45934.541864004626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45934.541864004626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45934.541864004626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45934.541864004626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45934.541864004626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45934.541864004626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45934.541864004626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45934.541864004626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45934.541864004626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45934.541864004626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45934.541864004626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45934.541864004626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45934.541864004626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45934.541864004626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45934.541864004626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45934.541864004626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45934.541864004626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45934.541864004626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45934.541864004626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45934.541864004626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45934.541864004626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45934.541864004626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45934.541864004626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45934.541864004626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45934.541864004626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45934.541864004626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45934.541864004626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45934.541864004626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45934.541864004626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45934.541864004626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45934.541864004626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45934.541864004626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45934.541864004626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45934.541864004626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45934.541864004626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45934.541864004626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45934.541864004626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45934.541864004626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45934.541864004626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45934.541864004626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45934.541864004626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45934.541864004626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45934.541864004626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45934.541864004626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45934.541864004626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45934.541864004626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45934.541864004626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45934.541864004626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45934.541864004626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45934.541864004626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45934.541864004626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45934.541864004626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45934.541864004626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45934.541864004626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45934.541864004626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45934.541864004626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45934.541864004626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45934.541864004626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45934.541864004626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45934.541864004626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45934.541864004626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45934.541864004626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45934.541864004626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45934.541864004626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45934.541864004626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45934.541864004626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45934.541864004626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45934.541864004626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45934.541864004626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45934.541864004626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45934.541864004626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45934.541864004626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45934.541864004626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45934.541864004626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45934.541864004626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45934.541864004626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45934.541864004626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45934.541864004626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45934.541864004626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45934.541864004626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45934.541864004626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45934.541864004626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45934.541864004626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45934.541864004626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45934.541864004626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45934.541864004626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45934.541864004626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45934.541864004626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45934.541864004626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45934.541864004626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45934.541864004626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45934.541864004626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45934.541864004626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45934.541864004626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45934.541864004626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45934.541864004626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45934.541864004626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45934.541864004626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45934.541864004626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45934.541864004626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45934.541864004626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45934.541864004626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45934.541864004626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45934.541864004626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45934.541864004626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45934.541864004626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45934.541864004626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45934.541864004626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45934.541864004626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45934.541864004626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45934.541864004626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45934.541864004626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45934.541864004626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45934.541864004626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45934.541864004626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45934.541864004626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45934.541864004626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45934.541864004626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45934.541864004626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45934.541864004626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45934.541864004626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45934.541864004626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45934.541864004626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45934.541864004626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45934.541864004626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45934.541864004626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45934.541864004626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45934.541864004626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45934.541864004626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45934.541864004626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45934.541864004626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45934.541864004626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45934.541864004626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45934.541864004626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45934.541864004626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45934.541864004626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45934.541864004626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45934.541864004626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45934.541864004626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45934.541864004626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45934.541864004626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45934.541864004626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45934.541864004626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45934.541864004626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45934.541864004626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45934.541864004626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45934.541864004626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45934.541864004626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45934.541864004626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45934.541864004626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45934.541864004626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45934.541864004626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45934.541864004626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45934.541864004626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45934.541864004626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45934.541864004626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45934.541864004626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45934.541864004626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45934.541864004626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45934.541864004626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45934.541864004626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45934.541864004626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45934.541864004626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45934.541864004626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45934.541864004626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45934.541864004626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45934.541864004626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45934.541864004626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45934.541864004626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45934.541864004626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45934.541864004626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45934.541864004626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45934.541864004626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45934.541864004626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45934.541864004626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45934.541864004626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45934.541864004626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45934.541864004626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45934.541864004626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45934.541864004626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45934.541864004626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45934.541864004626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45934.541864004626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45934.541864004626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45934.541864004626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45934.541864004626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45934.541864004626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45934.541864004626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45934.541864004626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45934.541864004626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45934.541864004626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45934.541864004626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45934.541864004626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45934.541864004626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45934.541864004626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45934.541864004626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45934.541864004626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45934.541864004626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45934.541864004626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45934.541864004626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45934.541864004626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45934.541864004626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45934.541864004626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45934.541864004626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45934.541864004626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45934.541864004626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45934.541864004626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45934.541864004626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45934.541864004626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45934.541864004626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45934.541864004626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45934.541864004626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45934.541864004626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45934.541864004626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45934.541864004626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45934.541864004626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45934.541864004626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45934.541864004626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45934.541864004626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45934.541864004626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45934.541864004626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45934.541864004626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45934.541864004626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45934.541864004626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45934.541864004626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45934.541864004626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45934.541864004626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45934.541864004626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45934.541864004626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45934.541864004626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45934.541864004626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45934.541864004626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45934.541864004626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45934.541864004626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45934.541864004626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45934.541864004626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45934.541864004626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45934.541864004626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45934.541864004626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45934.541864004626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45934.541864004626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45934.541864004626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45934.541864004626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45934.541864004626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45934.541864004626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45934.541864004626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45934.541864004626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45934.541864004626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45934.541864004626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45934.541864004626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45934.541864004626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45934.541864004626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45934.541864004626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45934.541864004626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45934.541864004626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45934.541864004626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45934.541864004626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45934.541864004626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45934.541864004626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45934.541864004626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45934.541864004626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45934.541864004626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45934.541864004626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45934.541864004626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45934.541864004626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45934.541864004626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45934.541864004626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45934.541864004626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45934.541864004626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45934.541864004626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45934.541864004626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45934.541864004626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45934.541864004626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45934.541864004626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45934.541864004626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45934.541864004626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45934.541864004626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45934.541864004626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45934.541864004626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45934.541864004626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45934.541864004626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45934.541864004626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45934.541864004626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45934.541864004626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45934.541864004626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45934.541864004626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45934.541864004626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45934.541864004626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45934.541864004626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45934.541864004626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45934.541864004626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45934.541864004626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45934.541864004626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45934.541864004626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45934.541864004626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45934.541864004626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45934.541864004626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45934.541864004626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45934.541864004626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45934.541864004626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45934.541864004626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45934.541864004626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45934.541864004626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45934.541864004626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45934.541864004626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45934.541864004626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45934.541864004626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45934.541864004626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45934.541864004626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45934.541864004626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45934.541864004626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45934.541864004626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45934.541864004626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45934.541864004626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45934.541864004626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45934.541864004626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45934.541864004626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45934.541864004626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45934.541864004626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45934.541864004626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45934.541864004626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45934.541864004626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45934.541864004626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45934.541864004626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45934.541864004626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45934.541864004626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45934.541864004626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45934.541864004626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45934.541864004626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45934.541864004626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45934.541864004626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45934.541864004626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45934.541864004626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45934.541864004626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45934.541864004626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45934.541864004626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45934.541864004626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45934.541864004626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45934.541864004626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45934.541864004626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45934.541864004626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45934.541864004626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45934.541864004626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45934.541864004626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45934.541864004626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45934.541864004626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45934.541864004626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45934.541864004626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45934.541864004626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45934.541864004626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45934.541864004626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45934.541864004626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45934.541864004626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45934.541864004626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45934.541864004626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45934.541864004626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45934.541864004626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45934.541864004626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45934.541864004626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45934.541864004626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45934.541864004626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45934.541864004626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45934.541864004626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45934.541864004626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45934.541864004626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45934.541864004626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45934.541864004626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45934.541864004626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45934.541864004626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45934.541864004626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45934.541864004626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45934.541864004626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45934.541864004626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45934.541864004626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45934.541864004626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45934.541864004626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45934.541864004626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45934.541864004626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45934.541864004626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45934.541864004626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45934.541864004626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45934.541864004626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45934.541864004626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45934.541864004626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45934.541864004626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45934.541864004626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45934.541864004626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45934.541864004626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45934.541864004626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45934.541864004626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45934.541864004626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45934.541864004626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45934.541864004626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45934.541864004626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45934.541864004626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45934.541864004626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45934.541864004626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45934.541864004626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45934.541864004626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45934.541864004626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45934.541864004626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45934.541864004626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45934.541864004626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45934.541864004626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45934.541864004626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45934.541864004626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45934.541864004626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45934.541864004626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45934.541864004626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45934.541864004626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45934.541864004626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45934.541864004626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45934.541864004626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45934.541864004626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45934.541864004626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45934.541864004626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45934.541864004626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45934.541864004626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45934.541864004626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45934.541864004626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45934.541864004626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45934.541864004626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45934.541864004626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45934.541864004626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45934.541864004626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45934.541864004626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45934.541864004626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45934.541864004626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45934.541864004626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45934.541864004626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45934.541864004626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45934.541864004626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45934.541864004626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45934.541864004626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45934.541864004626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45934.541864004626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45934.541864004626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45934.541864004626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45934.541864004626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45934.541864004626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45934.541864004626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45934.541864004626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45934.541864004626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45934.541864004626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45934.541864004626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45934.541864004626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45934.541864004626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45934.541864004626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45934.541864004626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45934.541864004626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45934.541864004626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45934.541864004626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45934.541864004626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45934.541864004626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45934.541864004626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45934.541864004626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45934.541864004626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45934.541864004626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45934.541864004626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45934.541864004626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45934.541864004626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45934.541864004626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45934.541864004626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45934.541864004626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45934.541864004626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45934.541864004626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45934.541864004626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45934.541864004626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45934.541864004626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45934.541864004626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45934.541864004626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45934.541864004626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45934.541864004626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45934.541864004626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45934.541864004626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45934.541864004626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45934.541864004626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45934.541864004626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45934.541864004626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45934.541864004626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45934.541864004626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45934.541864004626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45934.541864004626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45934.541864004626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45934.541864004626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45934.541864004626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45934.541864004626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45934.541864004626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45934.541864004626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45934.541864004626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45934.541864004626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45934.541864004626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45934.541864004626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45934.541864004626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45934.541864004626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45934.541864004626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45934.541864004626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45934.541864004626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45934.541864004626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45934.541864004626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45934.541864004626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45934.541864004626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45934.541864004626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45934.541864004626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45934.541864004626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45934.541864004626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45934.541864004626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45934.541864004626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45934.541864004626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45934.541864004626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45934.541864004626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45934.541864004626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45934.541864004626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45934.541864004626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45934.541864004626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45934.541864004626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45934.541864004626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45934.541864004626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45934.541864004626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45934.541864004626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45934.541864004626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45934.541864004626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45934.541864004626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45934.541864004626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45934.541864004626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45934.541864004626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45934.541864004626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45934.541864004626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45934.541864004626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45934.541864004626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45934.541864004626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45934.541864004626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45934.541864004626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45934.541864004626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45934.541864004626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45934.541864004626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45934.541864004626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45934.541864004626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45934.541864004626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45934.541864004626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45934.541864004626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45934.541864004626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45934.541864004626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45934.541864004626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45934.541864004626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45934.541864004626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45934.541864004626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45934.541864004626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45934.541864004626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45934.541864004626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45934.541864004626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45934.541864004626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45934.541864004626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45934.541864004626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45934.541864004626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45934.541864004626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45934.541864004626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45934.541864004626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45934.541864004626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45934.541864004626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45934.541864004626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45934.541864004626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45934.541864004626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45934.541864004626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45934.541864004626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45934.541864004626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45934.541864004626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45934.541864004626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45934.541864004626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45934.541864004626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45934.541864004626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45934.541864004626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45934.541864004626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45934.541864004626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45934.541864004626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45934.541864004626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45934.541864004626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45934.541864004626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45934.541864004626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45934.541864004626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45934.541864004626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45934.541864004626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45934.541864004626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45934.541864004626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45934.541864004626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45934.541864004626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45934.541864004626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45934.541864004626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45934.541864004626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45934.541864004626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45934.541864004626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45934.541864004626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45934.541864004626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45934.541864004626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45934.541864004626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45934.541864004626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45934.541864004626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45934.541864004626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45934.541864004626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45934.541864004626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45934.541864004626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45934.541864004626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45934.541864004626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45934.541864004626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45934.541864004626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45934.541864004626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45934.541864004626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45934.541864004626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45934.541864004626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45934.541864004626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45934.541864004626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45934.541864004626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45934.541864004626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45934.541864004626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45934.541864004626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45934.541864004626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45934.541864004626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45934.541864004626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45934.541864004626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45934.541864004626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45934.541864004626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45934.541864004626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45934.541864004626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45934.541864004626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45934.541864004626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45934.541864004626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45934.541864004626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45934.541864004626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45934.541864004626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45934.541864004626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45934.541864004626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45934.541864004626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45934.541864004626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45934.541864004626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45934.541864004626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45934.541864004626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45934.541864004626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45934.541864004626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45934.541864004626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45934.541864004626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45934.541864004626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45934.541864004626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45934.541864004626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45934.541864004626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45934.541864004626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45934.541864004626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45934.541864004626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45934.541864004626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45934.541864004626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45934.541864004626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45934.541864004626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45934.541864004626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45934.541864004626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45934.541864004626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45934.541864004626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45934.541864004626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45934.541864004626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45934.541864004626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45934.541864004626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45934.541864004626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45934.541864004626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45934.541864004626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45934.541864004626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45934.541864004626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45934.541864004626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45934.541864004626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45934.541864004626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45934.541864004626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45934.541864004626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45934.541864004626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45934.541864004626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45934.541864004626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45934.541864004626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45934.541864004626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45934.541864004626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45934.541864004626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45934.541864004626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45934.541864004626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45934.541864004626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45934.541864004626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45934.541864004626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45934.541864004626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45934.541864004626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45934.541864004626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45934.541864004626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45934.541864004626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45934.541864004626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45934.541864004626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45934.541864004626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45934.541864004626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45934.541864004626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45934.541864004626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45934.541864004626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45934.541864004626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45934.541864004626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45934.541864004626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45934.541864004626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45934.541864004626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45934.541864004626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45934.541864004626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45934.541864004626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45934.541864004626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45934.541864004626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45934.541864004626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45934.541864004626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45934.541864004626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45934.541864004626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45934.541864004626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45934.541864004626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45934.541864004626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45934.541864004626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45934.541864004626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45934.541864004626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45934.541864004626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45934.541864004626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45934.541864004626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45934.541864004626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45934.541864004626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45934.541864004626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45934.541864004626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45934.541864004626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45934.541864004626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45934.541864004626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45934.541864004626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45934.541864004626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45934.541864004626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45934.541864004626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45934.541864004626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45934.541864004626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45934.541864004626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45934.541864004626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45934.541864004626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45934.541864004626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45934.541864004626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45934.541864004626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45934.541864004626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45934.541864004626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45934.541864004626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45934.541864004626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45934.541864004626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45934.541864004626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45934.541864004626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45934.541864004626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45934.541864004626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45934.541864004626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45934.541864004626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45934.541864004626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45934.541864004626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45934.541864004626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45934.541864004626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45934.541864004626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45934.541864004626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45934.541864004626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45934.541864004626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45934.541864004626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45934.541864004626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45934.541864004626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45934.541864004626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45934.541864004626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45934.541864004626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45934.541864004626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45934.541864004626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45934.541864004626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45934.541864004626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45934.541864004626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45934.541864004626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45934.541864004626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45934.541864004626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45934.541864004626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45934.541864004626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45934.541864004626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45934.541864004626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45934.541864004626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45934.541864004626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45934.541864004626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45934.541864004626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45934.541864004626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45934.541864004626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45934.541864004626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45934.541864004626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45934.541864004626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45934.541864004626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45934.541864004626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45934.541864004626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45934.541864004626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45934.541864004626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45934.541864004626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45934.541864004626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45934.541864004626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45934.541864004626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45934.541864004626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45934.541864004626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45934.541864004626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45934.541864004626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45934.541864004626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45934.541864004626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45934.541864004626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45934.541864004626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45934.541864004626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45934.541864004626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45934.541864004626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45934.541864004626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45934.541864004626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45934.541864004626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45934.541864004626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45934.541864004626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45934.541864004626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45934.541864004626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45934.541864004626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45934.541864004626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45934.541864004626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45934.541864004626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45934.541864004626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45934.541864004626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45934.541864004626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45934.541864004626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45934.541864004626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45934.541864004626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45934.541864004626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45934.541864004626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45934.541864004626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45934.541864004626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45934.541864004626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45934.541864004626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45934.541864004626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45934.541864004626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45934.541864004626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45934.541864004626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45934.541864004626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45934.541864004626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45934.541864004626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45934.541864004626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45934.541864004626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45934.541864004626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45934.541864004626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45934.541864004626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45934.541864004626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45934.541864004626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45934.541864004626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45934.541864004626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45934.541864004626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45934.541864004626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45934.541864004626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45934.541864004626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45934.541864004626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45934.541864004626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45934.541864004626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45934.541864004626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45934.541864004626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45934.541864004626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45934.541864004626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45934.541864004626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45934.541864004626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45934.541864004626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45934.541864004626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45934.541864004626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45934.541864004626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45934.541864004626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45934.541864004626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45934.541864004626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45934.541864004626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45934.541864004626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45934.541864004626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45934.541864004626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45934.541864004626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45934.541864004626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45934.541864004626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45934.541864004626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45934.541864004626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45934.541864004626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45934.541864004626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45934.541864004626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45934.541864004626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45934.541864004626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45934.541864004626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45934.541864004626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45934.541864004626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45934.541864004626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45934.541864004626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45934.541864004626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45934.541864004626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45934.541864004626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45934.541864004626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45934.541864004626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45934.541864004626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45934.541864004626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45934.541864004626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45934.541864004626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45934.541864004626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45934.541864004626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45934.541864004626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45934.541864004626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45934.541864004626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45934.541864004626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45934.541864004626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45934.541864004626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45934.541864004626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45934.541864004626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45934.541864004626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45934.541864004626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45934.541864004626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45934.541864004626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45934.541864004626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45934.541864004626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45934.541864004626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45934.541864004626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45934.541864004626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45934.541864004626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45934.541864004626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45934.541864004626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45934.541864004626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45934.541864004626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45934.541864004626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45934.541864004626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45934.541864004626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45934.541864004626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45934.541864004626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45934.541864004626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45934.541864004626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45934.541864004626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45934.541864004626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45934.541864004626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45934.541864004626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45934.541864004626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45934.541864004626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45934.541864004626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45934.541864004626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45934.541864004626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45934.541864004626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45934.541864004626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45934.541864004626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45934.541864004626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45934.541864004626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45934.541864004626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45934.541864004626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45934.541864004626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45934.541864004626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45934.541864004626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45934.541864004626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45934.541864004626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45934.541864004626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45934.541864004626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45934.541864004626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45934.541864004626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45934.541864004626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45934.541864004626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45934.541864004626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45934.541864004626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45934.541864004626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45934.541864004626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45934.541864004626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45934.541864004626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45934.541864004626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45934.541864004626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45934.541864004626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45934.541864004626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45934.541864004626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45934.541864004626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45934.541864004626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45934.541864004626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45934.541864004626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45934.541864004626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45934.541864004626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45934.541864004626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45934.541864004626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45934.541864004626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45934.541864004626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45934.541864004626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45934.541864004626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45934.541864004626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45934.541864004626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45934.541864004626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45934.541864004626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45934.541864004626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45934.541864004626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45934.541864004626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45934.541864004626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45934.541864004626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45934.541864004626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45934.541864004626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45934.541864004626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45934.541864004626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45934.541864004626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45934.541864004626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45934.541864004626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45934.541864004626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45934.541864004626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45934.541864004626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45934.541864004626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45934.541864004626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45934.541864004626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45934.541864004626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45934.541864004626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45934.541864004626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45934.541864004626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45934.541864004626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45934.541864004626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45934.541864004626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45934.541864004626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45934.541864004626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45934.541864004626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45934.541864004626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45934.541864004626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45934.541864004626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45934.541864004626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45934.541864004626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45934.541864004626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45934.541864004626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45934.541864004626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45934.541864004626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45934.541864004626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45934.541864004626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45934.541864004626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45934.541864004626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45934.541864004626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45934.541864004626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45934.541864004626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45934.541864004626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45934.541864004626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45934.541864004626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45934.541864004626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45934.541864004626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45934.541864004626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45934.541864004626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45934.541864004626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45934.541864004626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45934.541864004626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45934.541864004626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45934.541864004626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45934.541864004626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45934.541864004626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45934.541864004626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45934.541864004626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45934.541864004626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45934.541864004626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45934.541864004626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45934.541864004626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45934.541864004626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45934.541864004626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45934.541864004626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45934.541864004626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45934.541864004626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45934.541864004626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45934.541864004626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45934.541864004626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45934.541864004626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45934.541864004626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45934.541864004626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45934.541864004626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45934.541864004626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45934.541864004626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45934.541864004626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45934.541864004626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45934.541864004626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45934.541864004626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45934.541864004626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45934.541864004626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45934.541864004626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45934.541864004626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45934.541864004626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45934.541864004626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45934.541864004626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45934.541864004626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45934.541864004626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45934.541864004626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45934.541864004626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45934.541864004626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45934.541864004626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45934.541864004626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45934.541864004626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45934.541864004626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45934.541864004626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45934.541864004626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45934.541864004626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45934.541864004626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45934.541864004626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45934.541864004626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45934.541864004626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45934.541864004626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45934.541864004626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45934.541864004626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45934.541864004626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45934.541864004626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45934.541864004626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45934.541864004626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45934.541864004626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45934.541864004626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45934.541864004626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45934.541864004626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45934.541864004626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45934.541864004626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45934.541864004626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45934.541864004626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45934.541864004626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45934.541864004626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45934.541864004626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45934.541864004626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45934.541864004626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45934.541864004626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45934.541864004626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45934.541864004626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45934.541864004626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45934.541864004626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45934.541864004626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45934.541864004626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45934.541864004626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45934.541864004626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45934.541864004626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45934.541864004626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45934.541864004626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45934.541864004626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45934.541864004626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45934.541864004626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45934.541864004626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45934.541864004626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45934.541864004626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45934.541864004626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45934.541864004626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45934.541864004626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45934.541864004626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45934.541864004626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45934.541864004626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45934.541864004626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45934.541864004626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45934.541864004626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45934.541864004626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45934.541864004626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45934.541864004626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45934.541864004626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45934.541864004626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45934.541864004626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45934.541864004626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45934.541864004626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45934.541864004626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45934.541864004626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45934.541864004626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45934.541864004626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45934.541864004626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45934.541864004626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45934.541864004626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45934.541864004626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45934.541864004626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45934.541864004626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45934.541864004626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45934.541864004626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45934.541864004626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45934.541864004626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45934.541864004626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45934.541864004626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45934.541864004626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45934.541864004626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45934.541864004626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45934.541864004626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45934.541864004626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45934.541864004626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45934.541864004626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45934.541864004626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45934.541864004626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45934.541864004626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45934.541864004626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45934.541864004626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45934.541864004626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45934.541864004626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45934.541864004626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45934.541864004626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45934.541864004626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45934.541864004626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45934.541864004626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45934.541864004626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45934.541864004626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45934.541864004626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45934.541864004626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45934.541864004626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45934.541864004626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45934.541864004626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45934.541864004626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45934.541864004626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45934.541864004626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45934.541864004626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45934.541864004626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45934.541864004626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45934.541864004626</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231.06114641203021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3.6515862268497585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1</v>
      </c>
      <c r="D4" s="107" t="s">
        <v>39060</v>
      </c>
      <c r="E4" s="112" t="s">
        <v>38964</v>
      </c>
      <c r="F4" s="113">
        <v>45934.478819444441</v>
      </c>
      <c r="G4" s="114">
        <f ca="1">IFERROR(NOW()-F4,"")</f>
        <v>6.3044560185517184E-2</v>
      </c>
      <c r="H4" s="113">
        <v>45934.468472222223</v>
      </c>
      <c r="I4" s="110" t="str">
        <f>IFERROR(VLOOKUP(D4,DB!A:F,6,0),"")</f>
        <v>SCECO</v>
      </c>
      <c r="J4" s="110" t="str">
        <f>IFERROR(VLOOKUP(D4,DB!A:G,7,0),"")</f>
        <v>Dead+Dead</v>
      </c>
      <c r="K4" s="115" t="s">
        <v>39061</v>
      </c>
      <c r="L4" s="107" t="str">
        <f>IFERROR(VLOOKUP(D4,DB!A:I,9,0),"")</f>
        <v>Latis</v>
      </c>
    </row>
    <row r="5" spans="1:16" ht="15" customHeight="1">
      <c r="A5" s="110"/>
      <c r="B5" s="110" t="str">
        <f>IFERROR(VLOOKUP(D5,DB!A:K,11,0),"")</f>
        <v/>
      </c>
      <c r="C5" s="111"/>
      <c r="D5" s="107"/>
      <c r="E5" s="112"/>
      <c r="F5" s="113"/>
      <c r="G5" s="114">
        <f ca="1">IFERROR(NOW()-F5,"")</f>
        <v>45934.541864004626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45934.541864004626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45934.541864004626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45934.541864004626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45934.541864004626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45934.541864004626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45934.541864004626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45934.541864004626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45934.541864004626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45934.541864004626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45934.541864004626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45934.541864004626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45934.541864004626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45934.541864004626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45934.541864004626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45934.541864004626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45934.541864004626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45934.541864004626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45934.541864004626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45934.541864004626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45934.541864004626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45934.541864004626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45934.541864004626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45934.541864004626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45934.541864004626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45934.541864004626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45934.541864004626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45934.541864004626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45934.541864004626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45934.541864004626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45934.541864004626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45934.541864004626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45934.541864004626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42.709803819438093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8.352986689809768</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2</v>
      </c>
      <c r="D4" s="37" t="s">
        <v>38437</v>
      </c>
      <c r="E4" s="37" t="s">
        <v>38964</v>
      </c>
      <c r="F4" s="38">
        <v>45934.49077546296</v>
      </c>
      <c r="G4" s="39">
        <f ca="1">IFERROR(NOW()-F4,"-")</f>
        <v>5.1088541666103993E-2</v>
      </c>
      <c r="H4" s="38">
        <v>45934.483136574076</v>
      </c>
      <c r="I4" s="37" t="str">
        <f>IFERROR(VLOOKUP(D4,DB!A:F,6,0),"")</f>
        <v>SCECO</v>
      </c>
      <c r="J4" s="37" t="str">
        <f>IFERROR(VLOOKUP(D4,DB!A:G,7,0),"")</f>
        <v>Good</v>
      </c>
      <c r="K4" s="37" t="s">
        <v>39067</v>
      </c>
      <c r="L4" s="37" t="str">
        <f>IFERROR(VLOOKUP(D4,DB!A:I,9,0),"")</f>
        <v>Latis</v>
      </c>
      <c r="M4" s="136"/>
    </row>
    <row r="5" spans="1:13" ht="15">
      <c r="A5" s="37" t="s">
        <v>39068</v>
      </c>
      <c r="B5" s="37" t="str">
        <f>IFERROR(VLOOKUP(D5,DB!A:K,11,0),"")</f>
        <v>R5</v>
      </c>
      <c r="C5" s="37">
        <v>1</v>
      </c>
      <c r="D5" s="37" t="s">
        <v>38228</v>
      </c>
      <c r="E5" s="37" t="s">
        <v>38964</v>
      </c>
      <c r="F5" s="38">
        <v>45934.502627314818</v>
      </c>
      <c r="G5" s="39">
        <f ca="1">IFERROR(NOW()-F5,"-")</f>
        <v>3.9236689808603842E-2</v>
      </c>
      <c r="H5" s="38">
        <v>45934.496377314812</v>
      </c>
      <c r="I5" s="37" t="str">
        <f>IFERROR(VLOOKUP(D5,DB!A:F,6,0),"")</f>
        <v>SCECO</v>
      </c>
      <c r="J5" s="37" t="str">
        <f>IFERROR(VLOOKUP(D5,DB!A:G,7,0),"")</f>
        <v>Haj Removal</v>
      </c>
      <c r="K5" s="37" t="s">
        <v>39069</v>
      </c>
      <c r="L5" s="37" t="str">
        <f>IFERROR(VLOOKUP(D5,DB!A:I,9,0),"")</f>
        <v>Latis</v>
      </c>
      <c r="M5" s="136"/>
    </row>
    <row r="6" spans="1:13" ht="15">
      <c r="A6" s="37" t="s">
        <v>39070</v>
      </c>
      <c r="B6" s="37" t="str">
        <f>IFERROR(VLOOKUP(D6,DB!A:K,11,0),"")</f>
        <v>R5</v>
      </c>
      <c r="C6" s="37">
        <v>1</v>
      </c>
      <c r="D6" s="37" t="s">
        <v>38461</v>
      </c>
      <c r="E6" s="37" t="s">
        <v>39043</v>
      </c>
      <c r="F6" s="38">
        <v>45934.528437499997</v>
      </c>
      <c r="G6" s="39">
        <f ca="1">IFERROR(NOW()-F6,"-")</f>
        <v>1.3426504629023839E-2</v>
      </c>
      <c r="H6" s="38">
        <v>45934.522187499999</v>
      </c>
      <c r="I6" s="37" t="str">
        <f>IFERROR(VLOOKUP(D6,DB!A:F,6,0),"")</f>
        <v>SCECO</v>
      </c>
      <c r="J6" s="37" t="str">
        <f>IFERROR(VLOOKUP(D6,DB!A:G,7,0),"")</f>
        <v>Good</v>
      </c>
      <c r="K6" s="37" t="s">
        <v>39069</v>
      </c>
      <c r="L6" s="37" t="str">
        <f>IFERROR(VLOOKUP(D6,DB!A:I,9,0),"")</f>
        <v>Latis</v>
      </c>
      <c r="M6" s="136"/>
    </row>
    <row r="7" spans="1:13" ht="15">
      <c r="A7" s="37"/>
      <c r="B7" s="37" t="str">
        <f>IFERROR(VLOOKUP(D7,DB!A:K,11,0),"")</f>
        <v/>
      </c>
      <c r="C7" s="37"/>
      <c r="D7" s="37"/>
      <c r="E7" s="37"/>
      <c r="F7" s="38"/>
      <c r="G7" s="39">
        <f ca="1">IFERROR(NOW()-F7,"-")</f>
        <v>45934.541864004626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45934.541864004626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45934.541864004626</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45934.541864004626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45934.541864004626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45934.541864004626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45934.541864004626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45934.541864004626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45934.541864004626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45934.541864004626</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45934.541864004626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45934.541864004626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45934.541864004626</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45934.541864004626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45934.541864004626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45934.541864004626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45934.541864004626</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45934.541864004626</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45934.541864004626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45934.541864004626</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45934.541864004626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45934.541864004626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45934.541864004626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45934.541864004626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45934.541864004626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45934.541864004626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45934.541864004626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45934.541864004626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45934.541864004626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45934.541864004626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45934.541864004626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45934.541864004626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45934.541864004626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45934.541864004626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45934.541864004626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45934.541864004626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45934.541864004626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45934.541864004626</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45934.541864004626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45934.541864004626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45934.541864004626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45934.541864004626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45934.541864004626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45934.541864004626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45934.541864004626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45934.541864004626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45934.541864004626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45934.541864004626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45934.541864004626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45934.541864004626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45934.541864004626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45934.541864004626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45934.541864004626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45934.541864004626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45934.541864004626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45934.541864004626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45934.541864004626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45934.541864004626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45934.541864004626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45934.541864004626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45934.541864004626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45934.541864004626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45934.541864004626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45934.541864004626</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45934.541864004626</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45934.541864004626</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45934.541864004626</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45934.541864004626</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45934.541864004626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45934.541864004626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45934.541864004626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45934.541864004626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45934.541864004626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45934.541864004626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45934.541864004626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45934.541864004626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45934.541864004626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45934.541864004626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45934.541864004626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45934.541864004626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45934.541864004626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45934.541864004626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45934.541864004626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45934.541864004626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45934.541864004626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45934.541864004626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45934.541864004626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45934.541864004626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45934.541864004626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45934.541864004626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45934.541864004626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45934.541864004626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45934.541864004626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45934.541864004626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45934.541864004626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45934.541864004626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45934.541864004626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45934.541864004626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45934.541864004626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45934.541864004626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45934.541864004626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45934.541864004626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45934.541864004626</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45934.541864004626</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45934.541864004626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45934.541864004626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45934.541864004626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45934.541864004626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45934.541864004626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45934.541864004626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45934.541864004626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45934.541864004626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45934.541864004626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45934.541864004626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45934.541864004626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45934.541864004626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45934.541864004626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45934.541864004626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45934.541864004626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45934.541864004626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45934.541864004626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45934.541864004626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45934.541864004626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45934.541864004626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45934.541864004626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45934.541864004626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45934.541864004626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45934.541864004626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45934.541864004626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45934.541864004626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45934.541864004626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45934.541864004626</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45934.541864004626</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45934.541864004626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45934.541864004626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45934.541864004626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45934.541864004626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45934.541864004626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45934.541864004626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45934.541864004626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45934.541864004626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45934.541864004626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45934.541864004626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45934.541864004626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45934.541864004626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45934.541864004626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45934.541864004626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45934.541864004626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45934.541864004626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45934.541864004626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45934.541864004626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45934.541864004626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45934.541864004626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45934.541864004626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45934.541864004626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45934.541864004626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45934.541864004626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45934.541864004626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45934.541864004626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45934.541864004626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45934.541864004626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45934.541864004626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45934.541864004626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45934.541864004626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45934.541864004626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45934.541864004626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45934.541864004626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45934.541864004626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45934.541864004626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45934.541864004626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45934.541864004626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45934.541864004626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45934.541864004626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45934.541864004626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45934.541864004626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45934.541864004626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45934.541864004626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45934.541864004626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45934.541864004626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45934.541864004626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45934.541864004626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45934.541864004626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45934.541864004626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45934.541864004626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45934.541864004626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45934.541864004626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45934.541864004626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0.66089178240508772</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7.7690167824039236</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1.7232181712897727</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0.83653993055486353</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9">
        <f ca="1">IFERROR(NOW()-F6,"-")</f>
        <v>45934.541864004626</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45934.541864004626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45934.541864004626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45934.541864004626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45934.541864004626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45934.541864004626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45934.541864004626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45934.541864004626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45934.541864004626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45934.541864004626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45934.541864004626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45934.541864004626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45934.541864004626</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45934.541864004626</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45934.541864004626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45934.541864004626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45934.541864004626</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45934.541864004626</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45934.541864004626</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45934.541864004626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45934.541864004626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45934.541864004626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45934.541864004626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45934.541864004626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45934.541864004626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45934.541864004626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45934.541864004626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45934.541864004626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45934.541864004626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45934.541864004626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45934.541864004626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45934.541864004626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45934.541864004626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45934.541864004626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45934.541864004626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45934.541864004626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45934.541864004626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45934.541864004626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45934.541864004626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45934.541864004626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45934.541864004626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45934.541864004626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45934.541864004626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45934.541864004626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45934.541864004626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45934.541864004626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45934.541864004626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45934.541864004626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45934.541864004626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45934.541864004626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45934.541864004626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45934.541864004626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45934.541864004626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45934.541864004626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45934.541864004626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45934.541864004626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45934.541864004626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45934.541864004626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45934.541864004626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45934.541864004626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45934.541864004626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45934.541864004626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45934.541864004626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45934.541864004626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45934.541864004626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45934.541864004626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45934.541864004626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45934.541864004626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45934.541864004626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45934.541864004626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45934.541864004626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45934.541864004626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45934.541864004626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45934.541864004626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45934.541864004626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45934.541864004626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45934.541864004626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45934.541864004626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45934.541864004626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45934.541864004626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45934.541864004626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45934.541864004626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45934.541864004626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45934.541864004626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45934.541864004626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45934.541864004626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45934.541864004626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45934.541864004626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45934.541864004626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45934.541864004626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45934.541864004626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45934.541864004626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45934.541864004626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45934.541864004626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45934.541864004626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45934.541864004626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45934.541864004626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45934.541864004626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45934.541864004626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45934.541864004626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45934.541864004626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45934.541864004626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45934.541864004626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45934.541864004626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45934.541864004626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45934.541864004626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45934.541864004626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45934.541864004626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45934.541864004626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45934.541864004626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45934.541864004626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45934.541864004626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45934.541864004626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45934.541864004626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45934.541864004626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45934.541864004626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45934.541864004626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45934.541864004626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45934.541864004626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45934.541864004626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45934.541864004626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45934.541864004626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45934.541864004626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45934.541864004626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45934.541864004626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45934.541864004626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45934.541864004626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45934.541864004626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45934.541864004626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45934.541864004626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45934.541864004626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45934.541864004626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45934.541864004626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45934.541864004626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45934.541864004626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45934.541864004626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45934.541864004626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45934.541864004626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45934.541864004626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45934.541864004626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45934.541864004626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45934.541864004626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45934.541864004626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45934.541864004626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45934.541864004626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45934.541864004626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45934.541864004626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45934.541864004626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45934.541864004626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45934.541864004626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45934.541864004626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45934.541864004626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45934.541864004626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45934.541864004626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45934.541864004626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45934.541864004626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45934.541864004626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45934.541864004626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45934.541864004626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45934.541864004626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45934.541864004626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45934.541864004626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45934.541864004626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45934.541864004626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45934.541864004626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45934.541864004626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45934.541864004626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45934.541864004626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45934.541864004626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45934.541864004626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45934.541864004626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45934.541864004626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45934.541864004626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45934.541864004626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45934.541864004626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45934.541864004626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45934.541864004626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45934.541864004626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45934.541864004626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45934.541864004626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45934.541864004626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45934.541864004626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45934.541864004626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45934.541864004626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45934.541864004626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45934.541864004626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45934.541864004626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45934.541864004626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45934.541864004626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45934.541864004626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45934.541864004626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45934.541864004626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45934.541864004626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45934.541864004626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45934.541864004626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45934.541864004626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45934.541864004626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45934.541864004626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45934.541864004626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45934.541864004626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45934.541864004626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45934.541864004626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45934.541864004626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45934.541864004626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45934.541864004626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45934.541864004626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45934.541864004626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45934.541864004626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45934.541864004626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45934.541864004626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45934.541864004626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45934.541864004626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45934.541864004626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45934.541864004626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45934.541864004626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45934.541864004626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45934.541864004626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45934.541864004626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45934.541864004626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45934.541864004626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45934.541864004626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45934.541864004626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45934.541864004626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45934.541864004626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45934.541864004626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45934.541864004626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45934.541864004626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45934.541864004626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45934.541864004626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45934.541864004626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45934.541864004626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45934.541864004626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45934.541864004626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45934.541864004626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45934.541864004626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45934.541864004626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45934.541864004626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45934.541864004626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45934.541864004626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45934.541864004626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45934.541864004626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45934.541864004626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45934.541864004626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45934.541864004626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45934.541864004626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45934.541864004626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45934.541864004626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45934.541864004626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45934.541864004626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45934.541864004626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45934.541864004626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45934.541864004626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45934.541864004626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45934.541864004626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45934.541864004626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45934.541864004626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45934.541864004626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45934.541864004626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45934.541864004626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45934.541864004626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45934.541864004626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45934.541864004626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45934.541864004626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45934.541864004626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45934.541864004626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45934.541864004626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45934.541864004626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45934.541864004626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45934.541864004626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45934.541864004626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45934.541864004626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45934.541864004626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45934.541864004626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45934.541864004626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45934.541864004626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45934.541864004626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45934.541864004626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45934.541864004626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45934.541864004626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45934.541864004626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45934.541864004626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45934.541864004626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45934.541864004626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45934.541864004626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45934.541864004626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45934.541864004626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45934.541864004626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45934.541864004626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45934.541864004626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45934.541864004626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45934.541864004626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45934.541864004626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45934.541864004626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45934.541864004626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45934.541864004626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45934.541864004626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45934.541864004626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45934.541864004626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45934.541864004626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45934.541864004626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45934.541864004626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45934.541864004626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45934.541864004626</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