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382" documentId="13_ncr:1_{F6CB121F-512D-4AA6-A0C1-0FB36C537598}" xr6:coauthVersionLast="47" xr6:coauthVersionMax="47" xr10:uidLastSave="{3C392719-B200-4B21-8609-ABE56D8D7B17}"/>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<sst xmlns="http://schemas.openxmlformats.org/spreadsheetml/2006/main" count="178584" uniqueCount="39076">
  <si>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</si>
  <si>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</si>
  <si>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</si>
  <si>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</si>
  <si>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</si>
  <si>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</si>
  <si>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</si>
  <si>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</si>
  <si>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</si>
  <si>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</si>
  <si>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</si>
  <si>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</si>
  <si>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</si>
  <si>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</si>
  <si>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</si>
  <si>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</si>
  <si>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</si>
  <si>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</si>
  <si>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</si>
  <si>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</si>
  <si>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</si>
  <si>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</si>
  <si>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</si>
  <si>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</si>
  <si>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</si>
  <si>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</si>
  <si>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</si>
  <si>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</si>
  <si>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</si>
  <si>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</si>
  <si>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</si>
  <si>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</si>
  <si>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</si>
  <si>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</si>
  <si>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</si>
  <si>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</si>
  <si>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</si>
  <si>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</si>
  <si>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</si>
  <si>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</si>
  <si>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</si>
  <si>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</si>
  <si>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</si>
  <si>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</si>
  <si>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</si>
  <si>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</si>
  <si>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</si>
  <si>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</si>
  <si>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</si>
  <si>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</si>
  <si>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</si>
  <si>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</si>
  <si>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</si>
  <si>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</si>
  <si>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</si>
  <si>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</si>
  <si>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</si>
  <si>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</si>
  <si>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</si>
  <si>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</si>
  <si>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</si>
  <si>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</si>
  <si>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</si>
  <si>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</si>
  <si>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</si>
  <si>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</si>
  <si>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</si>
  <si>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</si>
  <si>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</si>
  <si>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</si>
  <si>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</si>
  <si>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</si>
  <si>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</si>
  <si>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</si>
  <si>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</si>
  <si>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</si>
  <si>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</si>
  <si>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</si>
  <si>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</si>
  <si>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</si>
  <si>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</si>
  <si>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</si>
  <si>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</si>
  <si>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</si>
  <si>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</si>
  <si>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</si>
  <si>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</si>
  <si>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</si>
  <si>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</si>
  <si>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</si>
  <si>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</si>
  <si>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</si>
  <si>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</si>
  <si>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</si>
  <si>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</si>
  <si>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</si>
  <si>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</si>
  <si>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</si>
  <si>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</si>
  <si>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</si>
  <si>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</si>
  <si>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</si>
  <si>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</si>
  <si>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</si>
  <si>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</si>
  <si>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</si>
  <si>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</si>
  <si>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</si>
  <si>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</si>
  <si>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</si>
  <si>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</si>
  <si>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</si>
  <si>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</si>
  <si>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</si>
  <si>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</si>
  <si>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</si>
  <si>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</si>
  <si>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</si>
  <si>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</si>
  <si>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</si>
  <si>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</si>
  <si>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</si>
  <si>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</si>
  <si>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</si>
  <si>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</si>
  <si>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</si>
  <si>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</si>
  <si>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</si>
  <si>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</si>
  <si>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</si>
  <si>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</si>
  <si>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</si>
  <si>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</si>
  <si>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</si>
  <si>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</si>
  <si>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</si>
  <si>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</si>
  <si>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</si>
  <si>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</si>
  <si>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</si>
  <si>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</si>
  <si>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</si>
  <si>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</si>
  <si>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</si>
  <si>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</si>
  <si>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</si>
  <si>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</si>
  <si>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</si>
  <si>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</si>
  <si>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</si>
  <si>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</si>
  <si>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</si>
  <si>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</si>
  <si>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</si>
  <si>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</si>
  <si>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</si>
  <si>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</si>
  <si>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</si>
  <si>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</si>
  <si>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</si>
  <si>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</si>
  <si>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</si>
  <si>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</si>
  <si>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</si>
  <si>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</si>
  <si>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</si>
  <si>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</si>
  <si>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</si>
  <si>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</si>
  <si>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</si>
  <si>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</si>
  <si>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</si>
  <si>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</si>
  <si>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</si>
  <si>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</si>
  <si>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</si>
  <si>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</si>
  <si>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</si>
  <si>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</si>
  <si>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</si>
  <si>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</si>
  <si>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</si>
  <si>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</si>
  <si>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</si>
  <si>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</si>
  <si>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</si>
  <si>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</si>
  <si>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</si>
  <si>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</si>
  <si>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</si>
  <si>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</si>
  <si>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</si>
  <si>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</si>
  <si>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</si>
  <si>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</si>
  <si>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</si>
  <si>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</si>
  <si>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</si>
  <si>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</si>
  <si>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</si>
  <si>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</si>
  <si>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</si>
  <si>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</si>
  <si>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</si>
  <si>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</si>
  <si>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</si>
  <si>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</si>
  <si>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</si>
  <si>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</si>
  <si>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</si>
  <si>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</si>
  <si>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</si>
  <si>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</si>
  <si>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</si>
  <si>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</si>
  <si>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</si>
  <si>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</si>
  <si>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</si>
  <si>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</si>
  <si>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</si>
  <si>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</si>
  <si>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</si>
  <si>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</si>
  <si>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</si>
  <si>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</si>
  <si>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</si>
  <si>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</si>
  <si>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</si>
  <si>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</si>
  <si>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</si>
  <si>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</si>
  <si>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</si>
  <si>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</si>
  <si>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</si>
  <si>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</si>
  <si>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</si>
  <si>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</si>
  <si>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</si>
  <si>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</si>
  <si>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</si>
  <si>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</si>
  <si>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</si>
  <si>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</si>
  <si>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</si>
  <si>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</si>
  <si>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</si>
  <si>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</si>
  <si>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</si>
  <si>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</si>
  <si>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</si>
  <si>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</si>
  <si>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</si>
  <si>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</si>
  <si>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</si>
  <si>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</si>
  <si>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</si>
  <si>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</si>
  <si>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</si>
  <si>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</si>
  <si>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</si>
  <si>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</si>
  <si>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</si>
  <si>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</si>
  <si>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</si>
  <si>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</si>
  <si>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</si>
  <si>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</si>
  <si>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</si>
  <si>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</si>
  <si>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</si>
  <si>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</si>
  <si>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</si>
  <si>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</si>
  <si>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</si>
  <si>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</si>
  <si>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</si>
  <si>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</si>
  <si>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</si>
  <si>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</si>
  <si>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</si>
  <si>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</si>
  <si>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</si>
  <si>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</si>
  <si>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</si>
  <si>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</si>
  <si>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</si>
  <si>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</si>
  <si>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</si>
  <si>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</si>
  <si>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</si>
  <si>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</si>
  <si>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</si>
  <si>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</si>
  <si>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</si>
  <si>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</si>
  <si>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</si>
  <si>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</si>
  <si>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</si>
  <si>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</si>
  <si>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</si>
  <si>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</si>
  <si>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</si>
  <si>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</si>
  <si>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</si>
  <si>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</si>
  <si>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</si>
  <si>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</si>
  <si>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</si>
  <si>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</si>
  <si>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</si>
  <si>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</si>
  <si>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</si>
  <si>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</si>
  <si>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</si>
  <si>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</si>
  <si>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</si>
  <si>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</si>
  <si>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</si>
  <si>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</si>
  <si>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</si>
  <si>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</si>
  <si>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</si>
  <si>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</si>
  <si>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</si>
  <si>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</si>
  <si>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</si>
  <si>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</si>
  <si>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</si>
  <si>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</si>
  <si>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</si>
  <si>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</si>
  <si>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</si>
  <si>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</si>
  <si>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</si>
  <si>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</si>
  <si>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</si>
  <si>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</si>
  <si>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</si>
  <si>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</si>
  <si>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</si>
  <si>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</si>
  <si>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</si>
  <si>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</si>
  <si>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</si>
  <si>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</si>
  <si>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</si>
  <si>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</si>
  <si>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</si>
  <si>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</si>
  <si>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</si>
  <si>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</si>
  <si>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</si>
  <si>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</si>
  <si>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</si>
  <si>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</si>
  <si>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</si>
  <si>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</si>
  <si>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</si>
  <si>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</si>
  <si>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</si>
  <si>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</si>
  <si>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</si>
  <si>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</si>
  <si>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</si>
  <si>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</si>
  <si>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</si>
  <si>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</si>
  <si>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</si>
  <si>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</si>
  <si>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</si>
  <si>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</si>
  <si>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</si>
  <si>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</si>
  <si>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</si>
  <si>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</si>
  <si>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</si>
  <si>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</si>
  <si>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</si>
  <si>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</si>
  <si>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</si>
  <si>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</si>
  <si>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</si>
  <si>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</si>
  <si>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</si>
  <si>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</si>
  <si>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</si>
  <si>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</si>
  <si>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</si>
  <si>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</si>
  <si>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</si>
  <si>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</si>
  <si>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</si>
  <si>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</si>
  <si>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</si>
  <si>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</si>
  <si>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</si>
  <si>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</si>
  <si>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</si>
  <si>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</si>
  <si>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</si>
  <si>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</si>
  <si>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</si>
  <si>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</si>
  <si>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</si>
  <si>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</si>
  <si>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</si>
  <si>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</si>
  <si>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</si>
  <si>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</si>
  <si>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</si>
  <si>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</si>
  <si>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</si>
  <si>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</si>
  <si>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</si>
  <si>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</si>
  <si>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</si>
  <si>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</si>
  <si>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</si>
  <si>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</si>
  <si>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</si>
  <si>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</si>
  <si>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</si>
  <si>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</si>
  <si>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</si>
  <si>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</si>
  <si>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</si>
  <si>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</si>
  <si>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</si>
  <si>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</si>
  <si>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</si>
  <si>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</si>
  <si>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</si>
  <si>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</si>
  <si>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</si>
  <si>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</si>
  <si>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</si>
  <si>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</si>
  <si>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</si>
  <si>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</si>
  <si>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</si>
  <si>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</si>
  <si>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</si>
  <si>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</si>
  <si>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</si>
  <si>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</si>
  <si>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</si>
  <si>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</si>
  <si>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</si>
  <si>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</si>
  <si>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</si>
  <si>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</si>
  <si>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</si>
  <si>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</si>
  <si>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</si>
  <si>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</si>
  <si>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</si>
  <si>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</si>
  <si>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</si>
  <si>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</si>
  <si>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</si>
  <si>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</si>
  <si>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</si>
  <si>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</si>
  <si>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</si>
  <si>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</si>
  <si>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</si>
  <si>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</si>
  <si>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</si>
  <si>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</si>
  <si>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</si>
  <si>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</si>
  <si>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</si>
  <si>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</si>
  <si>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</si>
  <si>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</si>
  <si>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</si>
  <si>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</si>
  <si>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</si>
  <si>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</si>
  <si>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</si>
  <si>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</si>
  <si>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</si>
  <si>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</si>
  <si>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</si>
  <si>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</si>
  <si>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</si>
  <si>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</si>
  <si>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</si>
  <si>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</si>
  <si>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</si>
  <si>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</si>
  <si>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</si>
  <si>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</si>
  <si>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</si>
  <si>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</si>
  <si>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</si>
  <si>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</si>
  <si>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</si>
  <si>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</si>
  <si>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</si>
  <si>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</si>
  <si>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</si>
  <si>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</si>
  <si>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</si>
  <si>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</si>
  <si>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</si>
  <si>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</si>
  <si>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</si>
  <si>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</si>
  <si>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</si>
  <si>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</si>
  <si>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</si>
  <si>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</si>
  <si>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</si>
  <si>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</si>
  <si>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</si>
  <si>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</si>
  <si>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</si>
  <si>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</si>
  <si>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</si>
  <si>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</si>
  <si>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</si>
  <si>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</si>
  <si>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</si>
  <si>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</si>
  <si>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</si>
  <si>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</si>
  <si>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</si>
  <si>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</si>
  <si>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</si>
  <si>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</si>
  <si>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</si>
  <si>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</si>
  <si>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</si>
  <si>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</si>
  <si>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</si>
  <si>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</si>
  <si>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</si>
  <si>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</si>
  <si>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</si>
  <si>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</si>
  <si>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</si>
  <si>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</si>
  <si>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</si>
  <si>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</si>
  <si>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</si>
  <si>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</si>
  <si>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</si>
  <si>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</si>
  <si>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</si>
  <si>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</si>
  <si>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</si>
  <si>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</si>
  <si>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</si>
  <si>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</si>
  <si>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</si>
  <si>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</si>
  <si>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</si>
  <si>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</si>
  <si>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</si>
  <si>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</si>
  <si>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</si>
  <si>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</si>
  <si>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</si>
  <si>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</si>
  <si>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</si>
  <si>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</si>
  <si>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</si>
  <si>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</si>
  <si>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</si>
  <si>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</si>
  <si>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</si>
  <si>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</si>
  <si>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</si>
  <si>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</si>
  <si>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</si>
  <si>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</si>
  <si>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</si>
  <si>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</si>
  <si>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</si>
  <si>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</si>
  <si>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</si>
  <si>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</si>
  <si>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</si>
  <si>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</si>
  <si>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</si>
  <si>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</si>
  <si>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</si>
  <si>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</si>
  <si>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</si>
  <si>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</si>
  <si>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</si>
  <si>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</si>
  <si>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</si>
  <si>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</si>
  <si>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</si>
  <si>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</si>
  <si>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</si>
  <si>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</si>
  <si>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</si>
  <si>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</si>
  <si>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</si>
  <si>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</si>
  <si>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</si>
  <si>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</si>
  <si>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</si>
  <si>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</si>
  <si>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</si>
  <si>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</si>
  <si>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</si>
  <si>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</si>
  <si>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</si>
  <si>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</si>
  <si>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</si>
  <si>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</si>
  <si>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</si>
  <si>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</si>
  <si>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</si>
  <si>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</si>
  <si>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</si>
  <si>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</si>
  <si>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</si>
  <si>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</si>
  <si>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</si>
  <si>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</si>
  <si>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</si>
  <si>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</si>
  <si>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</si>
  <si>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</si>
  <si>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</si>
  <si>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</si>
  <si>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</si>
  <si>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</si>
  <si>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</si>
  <si>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</si>
  <si>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</si>
  <si>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</si>
  <si>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</si>
  <si>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</si>
  <si>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</si>
  <si>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</si>
  <si>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</si>
  <si>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</si>
  <si>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</si>
  <si>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</si>
  <si>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</si>
  <si>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</si>
  <si>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</si>
  <si>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</si>
  <si>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</si>
  <si>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</si>
  <si>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</si>
  <si>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</si>
  <si>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</si>
  <si>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</si>
  <si>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</si>
  <si>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</si>
  <si>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</si>
  <si>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</si>
  <si>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</si>
  <si>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</si>
  <si>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</si>
  <si>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</si>
  <si>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</si>
  <si>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</si>
  <si>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</si>
  <si>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</si>
  <si>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</si>
  <si>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</si>
  <si>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</si>
  <si>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</si>
  <si>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</si>
  <si>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</si>
  <si>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</si>
  <si>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</si>
  <si>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</si>
  <si>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</si>
  <si>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</si>
  <si>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</si>
  <si>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</si>
  <si>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</si>
  <si>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</si>
  <si>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</si>
  <si>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</si>
  <si>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</si>
  <si>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</si>
  <si>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</si>
  <si>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</si>
  <si>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</si>
  <si>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</si>
  <si>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</si>
  <si>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</si>
  <si>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</si>
  <si>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</si>
  <si>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</si>
  <si>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</si>
  <si>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</si>
  <si>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</si>
  <si>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</si>
  <si>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</si>
  <si>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</si>
  <si>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</si>
  <si>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</si>
  <si>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</si>
  <si>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</si>
  <si>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</si>
  <si>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</si>
  <si>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</si>
  <si>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</si>
  <si>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</si>
  <si>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</si>
  <si>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</si>
  <si>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</si>
  <si>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</si>
  <si>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</si>
  <si>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</si>
  <si>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</si>
  <si>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</si>
  <si>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</si>
  <si>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</si>
  <si>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</si>
  <si>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</si>
  <si>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</si>
  <si>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</si>
  <si>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</si>
  <si>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</si>
  <si>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</si>
  <si>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</si>
  <si>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</si>
  <si>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</si>
  <si>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</si>
  <si>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</si>
  <si>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</si>
  <si>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</si>
  <si>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</si>
  <si>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</si>
  <si>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</si>
  <si>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</si>
  <si>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</si>
  <si>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</si>
  <si>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</si>
  <si>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</si>
  <si>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</si>
  <si>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</si>
  <si>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</si>
  <si>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</si>
  <si>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</si>
  <si>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</si>
  <si>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</si>
  <si>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</si>
  <si>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</si>
  <si>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</si>
  <si>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</si>
  <si>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</si>
  <si>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</si>
  <si>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</si>
  <si>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</si>
  <si>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</si>
  <si>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</si>
  <si>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</si>
  <si>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</si>
  <si>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</si>
  <si>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</si>
  <si>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</si>
  <si>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</si>
  <si>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</si>
  <si>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</si>
  <si>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</si>
  <si>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</si>
  <si>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</si>
  <si>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</si>
  <si>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</si>
  <si>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</si>
  <si>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</si>
  <si>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</si>
  <si>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</si>
  <si>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</si>
  <si>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</si>
  <si>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</si>
  <si>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</si>
  <si>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</si>
  <si>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</si>
  <si>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</si>
  <si>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</si>
  <si>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</si>
  <si>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</si>
  <si>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</si>
  <si>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</si>
  <si>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</si>
  <si>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</si>
  <si>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</si>
  <si>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</si>
  <si>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</si>
  <si>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</si>
  <si>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</si>
  <si>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</si>
  <si>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</si>
  <si>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</si>
  <si>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</si>
  <si>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</si>
  <si>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</si>
  <si>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</si>
  <si>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</si>
  <si>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</si>
  <si>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</si>
  <si>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</si>
  <si>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</si>
  <si>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</si>
  <si>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</si>
  <si>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</si>
  <si>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</si>
  <si>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</si>
  <si>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</si>
  <si>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</si>
  <si>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</si>
  <si>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</si>
  <si>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</si>
  <si>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</si>
  <si>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</si>
  <si>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</si>
  <si>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</si>
  <si>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</si>
  <si>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</si>
  <si>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</si>
  <si>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</si>
  <si>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</si>
  <si>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</si>
  <si>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</si>
  <si>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</si>
  <si>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</si>
  <si>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</si>
  <si>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</si>
  <si>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</si>
  <si>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</si>
  <si>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</si>
  <si>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</si>
  <si>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</si>
  <si>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</si>
  <si>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</si>
  <si>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</si>
  <si>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</si>
  <si>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</si>
  <si>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</si>
  <si>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</si>
  <si>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</si>
  <si>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</si>
  <si>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</si>
  <si>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</si>
  <si>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</si>
  <si>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</si>
  <si>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</si>
  <si>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</si>
  <si>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</si>
  <si>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</si>
  <si>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</si>
  <si>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</si>
  <si>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</si>
  <si>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</si>
  <si>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</si>
  <si>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</si>
  <si>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</si>
  <si>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</si>
  <si>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</si>
  <si>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</si>
  <si>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</si>
  <si>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</si>
  <si>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</si>
  <si>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</si>
  <si>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</si>
  <si>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</si>
  <si>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</si>
  <si>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</si>
  <si>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</si>
  <si>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</si>
  <si>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</si>
  <si>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</si>
  <si>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</si>
  <si>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</si>
  <si>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</si>
  <si>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</si>
  <si>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</si>
  <si>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</si>
  <si>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</si>
  <si>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</si>
  <si>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</si>
  <si>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</si>
  <si>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</si>
  <si>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</si>
  <si>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</si>
  <si>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</si>
  <si>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</si>
  <si>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</si>
  <si>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</si>
  <si>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</si>
  <si>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</si>
  <si>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</si>
  <si>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</si>
  <si>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</si>
  <si>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</si>
  <si>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</si>
  <si>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</si>
  <si>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</si>
  <si>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</si>
  <si>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</si>
  <si>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</si>
  <si>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</si>
  <si>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</si>
  <si>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</si>
  <si>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</si>
  <si>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</si>
  <si>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</si>
  <si>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</si>
  <si>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</si>
  <si>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</si>
  <si>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</si>
  <si>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</si>
  <si>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</si>
  <si>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</si>
  <si>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</si>
  <si>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</si>
  <si>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</si>
  <si>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</si>
  <si>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</si>
  <si>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</si>
  <si>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</si>
  <si>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</si>
  <si>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</si>
  <si>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</si>
  <si>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</si>
  <si>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</si>
  <si>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</si>
  <si>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</si>
  <si>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</si>
  <si>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</si>
  <si>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</si>
  <si>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</si>
  <si>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</si>
  <si>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</si>
  <si>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</si>
  <si>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</si>
  <si>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</si>
  <si>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</si>
  <si>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</si>
  <si>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</si>
  <si>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</si>
  <si>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</si>
  <si>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</si>
  <si>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</si>
  <si>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</si>
  <si>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</si>
  <si>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</si>
  <si>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</si>
  <si>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</si>
  <si>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</si>
  <si>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</si>
  <si>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</si>
  <si>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</si>
  <si>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</si>
  <si>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</si>
  <si>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</si>
  <si>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</si>
  <si>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</si>
  <si>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</si>
  <si>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</si>
  <si>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</si>
  <si>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</si>
  <si>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</si>
  <si>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</si>
  <si>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</si>
  <si>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</si>
  <si>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</si>
  <si>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</si>
  <si>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</si>
  <si>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</si>
  <si>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</si>
  <si>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</si>
  <si>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</si>
  <si>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</si>
  <si>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</si>
  <si>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</si>
  <si>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</si>
  <si>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</si>
  <si>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</si>
  <si>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</si>
  <si>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</si>
  <si>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</si>
  <si>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</si>
  <si>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</si>
  <si>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</si>
  <si>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</si>
  <si>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</si>
  <si>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</si>
  <si>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</si>
  <si>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</si>
  <si>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</si>
  <si>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</si>
  <si>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</si>
  <si>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</si>
  <si>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</si>
  <si>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</si>
  <si>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</si>
  <si>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</si>
  <si>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</si>
  <si>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</si>
  <si>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</si>
  <si>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</si>
  <si>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</si>
  <si>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</si>
  <si>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</si>
  <si>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</si>
  <si>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</si>
  <si>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</si>
  <si>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</si>
  <si>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</si>
  <si>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</si>
  <si>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</si>
  <si>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</si>
  <si>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</si>
  <si>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</si>
  <si>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</si>
  <si>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</si>
  <si>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</si>
  <si>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</si>
  <si>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</si>
  <si>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</si>
  <si>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</si>
  <si>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</si>
  <si>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</si>
  <si>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</si>
  <si>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</si>
  <si>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</si>
  <si>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</si>
  <si>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</si>
  <si>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</si>
  <si>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</si>
  <si>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</si>
  <si>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</si>
  <si>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</si>
  <si>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</si>
  <si>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</si>
  <si>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</si>
  <si>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</si>
  <si>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</si>
  <si>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</si>
  <si>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</si>
  <si>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</si>
  <si>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</si>
  <si>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</si>
  <si>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</si>
  <si>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</si>
  <si>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</si>
  <si>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</si>
  <si>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</si>
  <si>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</si>
  <si>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</si>
  <si>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</si>
  <si>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</si>
  <si>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</si>
  <si>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</si>
  <si>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</si>
  <si>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</si>
  <si>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</si>
  <si>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</si>
  <si>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</si>
  <si>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</si>
  <si>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</si>
  <si>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</si>
  <si>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</si>
  <si>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</si>
  <si>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</si>
  <si>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</si>
  <si>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</si>
  <si>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</si>
  <si>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</si>
  <si>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</si>
  <si>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</si>
  <si>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</si>
  <si>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</si>
  <si>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</si>
  <si>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</si>
  <si>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</si>
  <si>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</si>
  <si>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</si>
  <si>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</si>
  <si>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</si>
  <si>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</si>
  <si>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</si>
  <si>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</si>
  <si>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</si>
  <si>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</si>
  <si>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</si>
  <si>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</si>
  <si>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</si>
  <si>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</si>
  <si>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</si>
  <si>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</si>
  <si>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</si>
  <si>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</si>
  <si>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</si>
  <si>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</si>
  <si>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</si>
  <si>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</si>
  <si>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</si>
  <si>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</si>
  <si>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</si>
  <si>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</si>
  <si>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</si>
  <si>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</si>
  <si>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</si>
  <si>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</si>
  <si>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</si>
  <si>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</si>
  <si>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</si>
  <si>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</si>
  <si>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</si>
  <si>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</si>
  <si>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</si>
  <si>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</si>
  <si>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</si>
  <si>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</si>
  <si>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</si>
  <si>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</si>
  <si>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</si>
  <si>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</si>
  <si>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</si>
  <si>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</si>
  <si>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</si>
  <si>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</si>
  <si>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</si>
  <si>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</si>
  <si>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</si>
  <si>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</si>
  <si>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</si>
  <si>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</si>
  <si>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</si>
  <si>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</si>
  <si>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</si>
  <si>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</si>
  <si>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</si>
  <si>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</si>
  <si>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</si>
  <si>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</si>
  <si>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</si>
  <si>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</si>
  <si>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</si>
  <si>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</si>
  <si>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</si>
  <si>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</si>
  <si>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</si>
  <si>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</si>
  <si>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</si>
  <si>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</si>
  <si>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</si>
  <si>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</si>
  <si>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</si>
  <si>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</si>
  <si>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</si>
  <si>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</si>
  <si>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</si>
  <si>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</si>
  <si>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</si>
  <si>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</si>
  <si>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</si>
  <si>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</si>
  <si>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</si>
  <si>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</si>
  <si>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</si>
  <si>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</si>
  <si>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</si>
  <si>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</si>
  <si>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</si>
  <si>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</si>
  <si>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</si>
  <si>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</si>
  <si>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</si>
  <si>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</si>
  <si>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</si>
  <si>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</si>
  <si>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</si>
  <si>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</si>
  <si>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</si>
  <si>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</si>
  <si>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</si>
  <si>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</si>
  <si>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</si>
  <si>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</si>
  <si>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</si>
  <si>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</si>
  <si>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</si>
  <si>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</si>
  <si>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</si>
  <si>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</si>
  <si>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</si>
  <si>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</si>
  <si>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</si>
  <si>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</si>
  <si>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</si>
  <si>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</si>
  <si>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</si>
  <si>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</si>
  <si>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</si>
  <si>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</si>
  <si>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</si>
  <si>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</si>
  <si>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</si>
  <si>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</si>
  <si>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</si>
  <si>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</si>
  <si>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</si>
  <si>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</si>
  <si>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</si>
  <si>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</si>
  <si>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</si>
  <si>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</si>
  <si>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</si>
  <si>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</si>
  <si>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</si>
  <si>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</si>
  <si>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</si>
  <si>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</si>
  <si>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</si>
  <si>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</si>
  <si>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</si>
  <si>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</si>
  <si>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</si>
  <si>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</si>
  <si>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</si>
  <si>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</si>
  <si>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</si>
  <si>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</si>
  <si>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</si>
  <si>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</si>
  <si>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</si>
  <si>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</si>
  <si>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</si>
  <si>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</si>
  <si>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</si>
  <si>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</si>
  <si>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</si>
  <si>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</si>
  <si>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</si>
  <si>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</si>
  <si>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</si>
  <si>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</si>
  <si>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</si>
  <si>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</si>
  <si>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</si>
  <si>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</si>
  <si>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</si>
  <si>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</si>
  <si>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</si>
  <si>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</si>
  <si>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</si>
  <si>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</si>
  <si>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</si>
  <si>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</si>
  <si>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</si>
  <si>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</si>
  <si>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</si>
  <si>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</si>
  <si>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</si>
  <si>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</si>
  <si>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</si>
  <si>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</si>
  <si>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</si>
  <si>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</si>
  <si>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</si>
  <si>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</si>
  <si>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</si>
  <si>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</si>
  <si>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</si>
  <si>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</si>
  <si>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</si>
  <si>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</si>
  <si>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</si>
  <si>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</si>
  <si>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</si>
  <si>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</si>
  <si>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</si>
  <si>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</si>
  <si>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</si>
  <si>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</si>
  <si>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</si>
  <si>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</si>
  <si>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</si>
  <si>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</si>
  <si>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</si>
  <si>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</si>
  <si>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</si>
  <si>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</si>
  <si>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</si>
  <si>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</si>
  <si>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</si>
  <si>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</si>
  <si>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</si>
  <si>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</si>
  <si>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</si>
  <si>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</si>
  <si>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</si>
  <si>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</si>
  <si>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</si>
  <si>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</si>
  <si>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</si>
  <si>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</si>
  <si>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</si>
  <si>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</si>
  <si>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</si>
  <si>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</si>
  <si>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</si>
  <si>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</si>
  <si>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</si>
  <si>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</si>
  <si>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</si>
  <si>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</si>
  <si>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</si>
  <si>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</si>
  <si>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</si>
  <si>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</si>
  <si>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</si>
  <si>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</si>
  <si>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</si>
  <si>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</si>
  <si>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</si>
  <si>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</si>
  <si>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</si>
  <si>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</si>
  <si>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</si>
  <si>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</si>
  <si>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</si>
  <si>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</si>
  <si>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</si>
  <si>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</si>
  <si>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</si>
  <si>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</si>
  <si>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</si>
  <si>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</si>
  <si>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</si>
  <si>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</si>
  <si>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</si>
  <si>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</si>
  <si>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</si>
  <si>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</si>
  <si>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</si>
  <si>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</si>
  <si>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</si>
  <si>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</si>
  <si>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</si>
  <si>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</si>
  <si>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</si>
  <si>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</si>
  <si>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</si>
  <si>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</si>
  <si>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</si>
  <si>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</si>
  <si>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</si>
  <si>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</si>
  <si>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</si>
  <si>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</si>
  <si>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</si>
  <si>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</si>
  <si>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</si>
  <si>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</si>
  <si>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</si>
  <si>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</si>
  <si>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</si>
  <si>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</si>
  <si>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</si>
  <si>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</si>
  <si>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</si>
  <si>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</si>
  <si>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</si>
  <si>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</si>
  <si>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</si>
  <si>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</si>
  <si>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</si>
  <si>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</si>
  <si>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</si>
  <si>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</si>
  <si>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</si>
  <si>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</si>
  <si>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</si>
  <si>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</si>
  <si>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</si>
  <si>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</si>
  <si>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</si>
  <si>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</si>
  <si>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</si>
  <si>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</si>
  <si>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</si>
  <si>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</si>
  <si>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</si>
  <si>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</si>
  <si>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</si>
  <si>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</si>
  <si>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</si>
  <si>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</si>
  <si>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</si>
  <si>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</si>
  <si>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</si>
  <si>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</si>
  <si>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</si>
  <si>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</si>
  <si>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</si>
  <si>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</si>
  <si>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</si>
  <si>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</si>
  <si>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</si>
  <si>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</si>
  <si>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</si>
  <si>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</si>
  <si>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</si>
  <si>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</si>
  <si>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</si>
  <si>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</si>
  <si>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</si>
  <si>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</si>
  <si>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</si>
  <si>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</si>
  <si>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</si>
  <si>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</si>
  <si>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</si>
  <si>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</si>
  <si>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</si>
  <si>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</si>
  <si>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</si>
  <si>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</si>
  <si>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</si>
  <si>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</si>
  <si>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</si>
  <si>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</si>
  <si>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</si>
  <si>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</si>
  <si>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</si>
  <si>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</si>
  <si>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</si>
  <si>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</si>
  <si>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</si>
  <si>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</si>
  <si>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</si>
  <si>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</si>
  <si>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</si>
  <si>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</si>
  <si>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</si>
  <si>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</si>
  <si>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</si>
  <si>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</si>
  <si>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</si>
  <si>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</si>
  <si>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</si>
  <si>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</si>
  <si>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</si>
  <si>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</si>
  <si>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</si>
  <si>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</si>
  <si>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</si>
  <si>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</si>
  <si>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</si>
  <si>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</si>
  <si>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</si>
  <si>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</si>
  <si>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</si>
  <si>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</si>
  <si>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</si>
  <si>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</si>
  <si>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</si>
  <si>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</si>
  <si>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</si>
  <si>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</si>
  <si>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</si>
  <si>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</si>
  <si>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</si>
  <si>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</si>
  <si>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</si>
  <si>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</si>
  <si>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</si>
  <si>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</si>
  <si>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</si>
  <si>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</si>
  <si>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</si>
  <si>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</si>
  <si>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</si>
  <si>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</si>
  <si>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</si>
  <si>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</si>
  <si>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</si>
  <si>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</si>
  <si>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</si>
  <si>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</si>
  <si>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</si>
  <si>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</si>
  <si>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</si>
  <si>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</si>
  <si>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</si>
  <si>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</si>
  <si>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</si>
  <si>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</si>
  <si>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</si>
  <si>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</si>
  <si>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</si>
  <si>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</si>
  <si>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</si>
  <si>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</si>
  <si>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</si>
  <si>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</si>
  <si>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</si>
  <si>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</si>
  <si>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</si>
  <si>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</si>
  <si>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</si>
  <si>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</si>
  <si>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</si>
  <si>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</si>
  <si>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</si>
  <si>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</si>
  <si>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</si>
  <si>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</si>
  <si>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</si>
  <si>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</si>
  <si>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</si>
  <si>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</si>
  <si>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</si>
  <si>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</si>
  <si>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</si>
  <si>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</si>
  <si>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</si>
  <si>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</si>
  <si>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</si>
  <si>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</si>
  <si>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</si>
  <si>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</si>
  <si>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</si>
  <si>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</si>
  <si>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</si>
  <si>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</si>
  <si>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</si>
  <si>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</si>
  <si>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</si>
  <si>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</si>
  <si>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</si>
  <si>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</si>
  <si>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</si>
  <si>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</si>
  <si>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</si>
  <si>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</si>
  <si>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</si>
  <si>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</si>
  <si>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</si>
  <si>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</si>
  <si>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</si>
  <si>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</si>
  <si>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</si>
  <si>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</si>
  <si>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</si>
  <si>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</si>
  <si>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</si>
  <si>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</si>
  <si>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</si>
  <si>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</si>
  <si>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</si>
  <si>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</si>
  <si>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</si>
  <si>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</si>
  <si>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</si>
  <si>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</si>
  <si>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</si>
  <si>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</si>
  <si>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</si>
  <si>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</si>
  <si>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</si>
  <si>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</si>
  <si>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</si>
  <si>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</si>
  <si>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</si>
  <si>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</si>
  <si>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</si>
  <si>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</si>
  <si>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</si>
  <si>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</si>
  <si>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</si>
  <si>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</si>
  <si>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</si>
  <si>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</si>
  <si>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</si>
  <si>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</si>
  <si>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</si>
  <si>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</si>
  <si>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</si>
  <si>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</si>
  <si>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</si>
  <si>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</si>
  <si>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</si>
  <si>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</si>
  <si>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</si>
  <si>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</si>
  <si>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</si>
  <si>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</si>
  <si>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</si>
  <si>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</si>
  <si>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</si>
  <si>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</si>
  <si>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</si>
  <si>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</si>
  <si>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</si>
  <si>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</si>
  <si>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</si>
  <si>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</si>
  <si>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</si>
  <si>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</si>
  <si>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</si>
  <si>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</si>
  <si>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</si>
  <si>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</si>
  <si>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</si>
  <si>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</si>
  <si>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</si>
  <si>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</si>
  <si>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</si>
  <si>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</si>
  <si>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</si>
  <si>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</si>
  <si>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</si>
  <si>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</si>
  <si>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</si>
  <si>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</si>
  <si>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</si>
  <si>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</si>
  <si>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</si>
  <si>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</si>
  <si>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</si>
  <si>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</si>
  <si>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</si>
  <si>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</si>
  <si>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</si>
  <si>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</si>
  <si>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</si>
  <si>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</si>
  <si>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</si>
  <si>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</si>
  <si>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</si>
  <si>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</si>
  <si>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</si>
  <si>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</si>
  <si>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</si>
  <si>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</si>
  <si>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</si>
  <si>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</si>
  <si>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</si>
  <si>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</si>
  <si>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</si>
  <si>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</si>
  <si>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</si>
  <si>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</si>
  <si>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</si>
  <si>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</si>
  <si>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</si>
  <si>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</si>
  <si>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</si>
  <si>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</si>
  <si>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</si>
  <si>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</si>
  <si>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</si>
  <si>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</si>
  <si>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</si>
  <si>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</si>
  <si>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</si>
  <si>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</si>
  <si>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</si>
  <si>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</si>
  <si>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</si>
  <si>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</si>
  <si>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</si>
  <si>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</si>
  <si>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</si>
  <si>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</si>
  <si>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</si>
  <si>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</si>
  <si>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</si>
  <si>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</si>
  <si>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</si>
  <si>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</si>
  <si>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</si>
  <si>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</si>
  <si>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</si>
  <si>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</si>
  <si>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</si>
  <si>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</si>
  <si>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</si>
  <si>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</si>
  <si>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</si>
  <si>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</si>
  <si>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</si>
  <si>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</si>
  <si>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</si>
  <si>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</si>
  <si>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</si>
  <si>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</si>
  <si>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</si>
  <si>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</si>
  <si>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</si>
  <si>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</si>
  <si>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</si>
  <si>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</si>
  <si>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</si>
  <si>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</si>
  <si>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</si>
  <si>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</si>
  <si>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</si>
  <si>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</si>
  <si>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</si>
  <si>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</si>
  <si>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</si>
  <si>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</si>
  <si>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</si>
  <si>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</si>
  <si>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</si>
  <si>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</si>
  <si>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</si>
  <si>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</si>
  <si>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</si>
  <si>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</si>
  <si>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</si>
  <si>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</si>
  <si>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</si>
  <si>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</si>
  <si>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</si>
  <si>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</si>
  <si>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</si>
  <si>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</si>
  <si>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</si>
  <si>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</si>
  <si>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</si>
  <si>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</si>
  <si>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</si>
  <si>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</si>
  <si>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</si>
  <si>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</si>
  <si>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</si>
  <si>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</si>
  <si>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</si>
  <si>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</si>
  <si>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</si>
  <si>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</si>
  <si>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</si>
  <si>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</si>
  <si>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</si>
  <si>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</si>
  <si>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</si>
  <si>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</si>
  <si>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</si>
  <si>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</si>
  <si>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</si>
  <si>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</si>
  <si>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</si>
  <si>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</si>
  <si>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</si>
  <si>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</si>
  <si>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</si>
  <si>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</si>
  <si>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</si>
  <si>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</si>
  <si>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</si>
  <si>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</si>
  <si>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</si>
  <si>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</si>
  <si>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</si>
  <si>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</si>
  <si>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</si>
  <si>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</si>
  <si>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</si>
  <si>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</si>
  <si>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</si>
  <si>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</si>
  <si>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</si>
  <si>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</si>
  <si>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</si>
  <si>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</si>
  <si>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</si>
  <si>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</si>
  <si>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</si>
  <si>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</si>
  <si>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</si>
  <si>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</si>
  <si>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</si>
  <si>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</si>
  <si>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</si>
  <si>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</si>
  <si>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</si>
  <si>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</si>
  <si>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</si>
  <si>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</si>
  <si>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</si>
  <si>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</si>
  <si>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</si>
  <si>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</si>
  <si>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</si>
  <si>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</si>
  <si>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</si>
  <si>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</si>
  <si>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</si>
  <si>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</si>
  <si>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</si>
  <si>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</si>
  <si>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</si>
  <si>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</si>
  <si>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</si>
  <si>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</si>
  <si>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</si>
  <si>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</si>
  <si>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</si>
  <si>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</si>
  <si>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</si>
  <si>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</si>
  <si>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</si>
  <si>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</si>
  <si>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</si>
  <si>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</si>
  <si>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</si>
  <si>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</si>
  <si>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</si>
  <si>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</si>
  <si>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</si>
  <si>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</si>
  <si>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</si>
  <si>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</si>
  <si>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</si>
  <si>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</si>
  <si>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</si>
  <si>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</si>
  <si>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</si>
  <si>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</si>
  <si>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</si>
  <si>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</si>
  <si>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</si>
  <si>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</si>
  <si>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</si>
  <si>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</si>
  <si>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</si>
  <si>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</si>
  <si>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</si>
  <si>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</si>
  <si>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</si>
  <si>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</si>
  <si>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</si>
  <si>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</si>
  <si>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</si>
  <si>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</si>
  <si>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</si>
  <si>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</si>
  <si>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</si>
  <si>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</si>
  <si>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</si>
  <si>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</si>
  <si>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</si>
  <si>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</si>
  <si>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</si>
  <si>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</si>
  <si>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</si>
  <si>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</si>
  <si>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</si>
  <si>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</si>
  <si>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</si>
  <si>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</si>
  <si>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</si>
  <si>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</si>
  <si>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</si>
  <si>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</si>
  <si>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</si>
  <si>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</si>
  <si>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</si>
  <si>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</si>
  <si>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</si>
  <si>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</si>
  <si>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</si>
  <si>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</si>
  <si>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</si>
  <si>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</si>
  <si>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</si>
  <si>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</si>
  <si>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</si>
  <si>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</si>
  <si>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</si>
  <si>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</si>
  <si>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</si>
  <si>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</si>
  <si>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</si>
  <si>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</si>
  <si>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</si>
  <si>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</si>
  <si>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</si>
  <si>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</si>
  <si>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</si>
  <si>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</si>
  <si>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</si>
  <si>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</si>
  <si>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</si>
  <si>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</si>
  <si>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</si>
  <si>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</si>
  <si>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</si>
  <si>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</si>
  <si>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</si>
  <si>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</si>
  <si>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</si>
  <si>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</si>
  <si>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</si>
  <si>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</si>
  <si>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</si>
  <si>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</si>
  <si>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</si>
  <si>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</si>
  <si>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</si>
  <si>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</si>
  <si>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</si>
  <si>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</si>
  <si>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</si>
  <si>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</si>
  <si>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</si>
  <si>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</si>
  <si>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</si>
  <si>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</si>
  <si>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</si>
  <si>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</si>
  <si>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</si>
  <si>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</si>
  <si>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</si>
  <si>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</si>
  <si>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</si>
  <si>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</si>
  <si>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</si>
  <si>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</si>
  <si>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</si>
  <si>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</si>
  <si>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</si>
  <si>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</si>
  <si>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</si>
  <si>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</si>
  <si>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</si>
  <si>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</si>
  <si>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</si>
  <si>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</si>
  <si>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</si>
  <si>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</si>
  <si>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</si>
  <si>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</si>
  <si>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</si>
  <si>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</si>
  <si>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</si>
  <si>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</si>
  <si>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</si>
  <si>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</si>
  <si>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</si>
  <si>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</si>
  <si>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</si>
  <si>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</si>
  <si>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</si>
  <si>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</si>
  <si>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</si>
  <si>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</si>
  <si>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</si>
  <si>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</si>
  <si>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</si>
  <si>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</si>
  <si>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</si>
  <si>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</si>
  <si>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</si>
  <si>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</si>
  <si>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</si>
  <si>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</si>
  <si>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</si>
  <si>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</si>
  <si>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</si>
  <si>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</si>
  <si>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</si>
  <si>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</si>
  <si>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</si>
  <si>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</si>
  <si>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</si>
  <si>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</si>
  <si>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</si>
  <si>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</si>
  <si>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</si>
  <si>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</si>
  <si>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</si>
  <si>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</si>
  <si>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</si>
  <si>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</si>
  <si>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</si>
  <si>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</si>
  <si>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</si>
  <si>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</si>
  <si>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</si>
  <si>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</si>
  <si>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</si>
  <si>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</si>
  <si>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</si>
  <si>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</si>
  <si>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</si>
  <si>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</si>
  <si>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</si>
  <si>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</si>
  <si>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</si>
  <si>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</si>
  <si>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</si>
  <si>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</si>
  <si>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</si>
  <si>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</si>
  <si>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</si>
  <si>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</si>
  <si>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</si>
  <si>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</si>
  <si>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</si>
  <si>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</si>
  <si>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</si>
  <si>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</si>
  <si>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</si>
  <si>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</si>
  <si>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</si>
  <si>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</si>
  <si>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</si>
  <si>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</si>
  <si>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</si>
  <si>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</si>
  <si>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</si>
  <si>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</si>
  <si>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</si>
  <si>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</si>
  <si>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</si>
  <si>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</si>
  <si>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</si>
  <si>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</si>
  <si>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</si>
  <si>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</si>
  <si>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</si>
  <si>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</si>
  <si>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</si>
  <si>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</si>
  <si>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</si>
  <si>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</si>
  <si>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</si>
  <si>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</si>
  <si>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</si>
  <si>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</si>
  <si>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</si>
  <si>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</si>
  <si>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</si>
  <si>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</si>
  <si>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</si>
  <si>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</si>
  <si>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</si>
  <si>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</si>
  <si>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</si>
  <si>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</si>
  <si>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</si>
  <si>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</si>
  <si>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</si>
  <si>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</si>
  <si>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</si>
  <si>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</si>
  <si>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</si>
  <si>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</si>
  <si>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</si>
  <si>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</si>
  <si>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</si>
  <si>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</si>
  <si>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</si>
  <si>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</si>
  <si>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</si>
  <si>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</si>
  <si>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</si>
  <si>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</si>
  <si>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</si>
  <si>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</si>
  <si>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</si>
  <si>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</si>
  <si>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</si>
  <si>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</si>
  <si>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</si>
  <si>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</si>
  <si>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</si>
  <si>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</si>
  <si>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</si>
  <si>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</si>
  <si>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</si>
  <si>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</si>
  <si>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</si>
  <si>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</si>
  <si>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</si>
  <si>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</si>
  <si>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</si>
  <si>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</si>
  <si>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</si>
  <si>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</si>
  <si>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</si>
  <si>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</si>
  <si>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</si>
  <si>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</si>
  <si>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</si>
  <si>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</si>
  <si>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</si>
  <si>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</si>
  <si>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</si>
  <si>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</si>
  <si>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</si>
  <si>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</si>
  <si>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</si>
  <si>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</si>
  <si>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</si>
  <si>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</si>
  <si>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</si>
  <si>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</si>
  <si>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</si>
  <si>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</si>
  <si>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</si>
  <si>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</si>
  <si>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</si>
  <si>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</si>
  <si>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</si>
  <si>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</si>
  <si>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</si>
  <si>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</si>
  <si>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</si>
  <si>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</si>
  <si>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</si>
  <si>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</si>
  <si>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</si>
  <si>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</si>
  <si>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</si>
  <si>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</si>
  <si>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</si>
  <si>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</si>
  <si>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</si>
  <si>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</si>
  <si>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</si>
  <si>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</si>
  <si>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</si>
  <si>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</si>
  <si>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</si>
  <si>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</si>
  <si>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</si>
  <si>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</si>
  <si>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</si>
  <si>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</si>
  <si>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</si>
  <si>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</si>
  <si>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</si>
  <si>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</si>
  <si>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</si>
  <si>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</si>
  <si>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</si>
  <si>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</si>
  <si>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</si>
  <si>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</si>
  <si>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</si>
  <si>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</si>
  <si>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</si>
  <si>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</si>
  <si>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</si>
  <si>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</si>
  <si>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</si>
  <si>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</si>
  <si>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</si>
  <si>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</si>
  <si>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</si>
  <si>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</si>
  <si>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</si>
  <si>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</si>
  <si>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</si>
  <si>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</si>
  <si>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</si>
  <si>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</si>
  <si>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</si>
  <si>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</si>
  <si>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</si>
  <si>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</si>
  <si>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</si>
  <si>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</si>
  <si>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</si>
  <si>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</si>
  <si>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</si>
  <si>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</si>
  <si>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</si>
  <si>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</si>
  <si>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</si>
  <si>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</si>
  <si>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</si>
  <si>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</si>
  <si>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</si>
  <si>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</si>
  <si>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</si>
  <si>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</si>
  <si>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</si>
  <si>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</si>
  <si>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</si>
  <si>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</si>
  <si>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</si>
  <si>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</si>
  <si>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</si>
  <si>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</si>
  <si>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</si>
  <si>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</si>
  <si>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</si>
  <si>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</si>
  <si>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</si>
  <si>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</si>
  <si>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</si>
  <si>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</si>
  <si>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</si>
  <si>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</si>
  <si>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</si>
  <si>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</si>
  <si>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</si>
  <si>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</si>
  <si>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</si>
  <si>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</si>
  <si>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</si>
  <si>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</si>
  <si>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</si>
  <si>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</si>
  <si>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</si>
  <si>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</si>
  <si>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</si>
  <si>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</si>
  <si>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</si>
  <si>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</si>
  <si>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</si>
  <si>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</si>
  <si>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</si>
  <si>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</si>
  <si>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</si>
  <si>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</si>
  <si>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</si>
  <si>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</si>
  <si>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</si>
  <si>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</si>
  <si>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</si>
  <si>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</si>
  <si>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</si>
  <si>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</si>
  <si>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</si>
  <si>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</si>
  <si>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</si>
  <si>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</si>
  <si>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</si>
  <si>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</si>
  <si>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</si>
  <si>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</si>
  <si>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</si>
  <si>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</si>
  <si>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</si>
  <si>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</si>
  <si>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</si>
  <si>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</si>
  <si>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</si>
  <si>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</si>
  <si>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</si>
  <si>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</si>
  <si>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</si>
  <si>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</si>
  <si>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</si>
  <si>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</si>
  <si>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</si>
  <si>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</si>
  <si>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</si>
  <si>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</si>
  <si>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</si>
  <si>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</si>
  <si>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</si>
  <si>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</si>
  <si>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</si>
  <si>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</si>
  <si>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</si>
  <si>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</si>
  <si>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</si>
  <si>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</si>
  <si>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</si>
  <si>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</si>
  <si>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</si>
  <si>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</si>
  <si>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</si>
  <si>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</si>
  <si>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</si>
  <si>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</si>
  <si>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</si>
  <si>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</si>
  <si>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</si>
  <si>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</si>
  <si>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</si>
  <si>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</si>
  <si>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</si>
  <si>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</si>
  <si>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</si>
  <si>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</si>
  <si>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</si>
  <si>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</si>
  <si>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</si>
  <si>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</si>
  <si>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</si>
  <si>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</si>
  <si>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</si>
  <si>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</si>
  <si>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</si>
  <si>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</si>
  <si>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</si>
  <si>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</si>
  <si>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</si>
  <si>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</si>
  <si>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</si>
  <si>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</si>
  <si>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</si>
  <si>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</si>
  <si>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</si>
  <si>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</si>
  <si>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</si>
  <si>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</si>
  <si>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</si>
  <si>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</si>
  <si>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</si>
  <si>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</si>
  <si>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</si>
  <si>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</si>
  <si>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</si>
  <si>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</si>
  <si>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</si>
  <si>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</si>
  <si>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</si>
  <si>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</si>
  <si>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</si>
  <si>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</si>
  <si>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</si>
  <si>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</si>
  <si>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</si>
  <si>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</si>
  <si>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</si>
  <si>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</si>
  <si>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</si>
  <si>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</si>
  <si>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</si>
  <si>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</si>
  <si>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</si>
  <si>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</si>
  <si>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</si>
  <si>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</si>
  <si>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</si>
  <si>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</si>
  <si>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</si>
  <si>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</si>
  <si>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</si>
  <si>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</si>
  <si>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</si>
  <si>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</si>
  <si>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</si>
  <si>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</si>
  <si>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</si>
  <si>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</si>
  <si>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</si>
  <si>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</si>
  <si>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</si>
  <si>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</si>
  <si>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</si>
  <si>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</si>
  <si>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</si>
  <si>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</si>
  <si>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</si>
  <si>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</si>
  <si>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</si>
  <si>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</si>
  <si>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</si>
  <si>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</si>
  <si>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</si>
  <si>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</si>
  <si>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</si>
  <si>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</si>
  <si>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</si>
  <si>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</si>
  <si>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</si>
  <si>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</si>
  <si>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</si>
  <si>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</si>
  <si>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</si>
  <si>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</si>
  <si>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</si>
  <si>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</si>
  <si>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</si>
  <si>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</si>
  <si>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</si>
  <si>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</si>
  <si>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</si>
  <si>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</si>
  <si>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</si>
  <si>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</si>
  <si>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</si>
  <si>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</si>
  <si>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</si>
  <si>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</si>
  <si>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</si>
  <si>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</si>
  <si>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</si>
  <si>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</si>
  <si>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</si>
  <si>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</si>
  <si>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</si>
  <si>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</si>
  <si>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</si>
  <si>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</si>
  <si>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</si>
  <si>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</si>
  <si>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</si>
  <si>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</si>
  <si>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</si>
  <si>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</si>
  <si>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</si>
  <si>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</si>
  <si>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</si>
  <si>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</si>
  <si>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</si>
  <si>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</si>
  <si>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</si>
  <si>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</si>
  <si>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</si>
  <si>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</si>
  <si>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</si>
  <si>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</si>
  <si>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</si>
  <si>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</si>
  <si>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</si>
  <si>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</si>
  <si>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</si>
  <si>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</si>
  <si>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</si>
  <si>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</si>
  <si>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</si>
  <si>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</si>
  <si>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</si>
  <si>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</si>
  <si>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</si>
  <si>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</si>
  <si>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</si>
  <si>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</si>
  <si>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</si>
  <si>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</si>
  <si>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</si>
  <si>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</si>
  <si>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</si>
  <si>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</si>
  <si>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</si>
  <si>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</si>
  <si>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</si>
  <si>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</si>
  <si>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</si>
  <si>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</si>
  <si>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</si>
  <si>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</si>
  <si>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</si>
  <si>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</si>
  <si>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</si>
  <si>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</si>
  <si>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</si>
  <si>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</si>
  <si>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</si>
  <si>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</si>
  <si>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</si>
  <si>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</si>
  <si>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</si>
  <si>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</si>
  <si>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</si>
  <si>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</si>
  <si>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</si>
  <si>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</si>
  <si>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</si>
  <si>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</si>
  <si>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</si>
  <si>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</si>
  <si>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</si>
  <si>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</si>
  <si>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</si>
  <si>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</si>
  <si>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</si>
  <si>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</si>
  <si>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</si>
  <si>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</si>
  <si>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</si>
  <si>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</si>
  <si>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</si>
  <si>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</si>
  <si>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</si>
  <si>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</si>
  <si>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</si>
  <si>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</si>
  <si>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</si>
  <si>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</si>
  <si>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</si>
  <si>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</si>
  <si>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</si>
  <si>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</si>
  <si>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</si>
  <si>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</si>
  <si>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</si>
  <si>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</si>
  <si>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</si>
  <si>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</si>
  <si>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</si>
  <si>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</si>
  <si>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</si>
  <si>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</si>
  <si>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</si>
  <si>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</si>
  <si>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</si>
  <si>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</si>
  <si>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</si>
  <si>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</si>
  <si>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</si>
  <si>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</si>
  <si>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</si>
  <si>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</si>
  <si>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</si>
  <si>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</si>
  <si>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</si>
  <si>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</si>
  <si>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</si>
  <si>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</si>
  <si>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</si>
  <si>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</si>
  <si>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</si>
  <si>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</si>
  <si>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</si>
  <si>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</si>
  <si>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</si>
  <si>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</si>
  <si>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</si>
  <si>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</si>
  <si>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</si>
  <si>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</si>
  <si>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</si>
  <si>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</si>
  <si>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</si>
  <si>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</si>
  <si>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</si>
  <si>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</si>
  <si>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</si>
  <si>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</si>
  <si>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</si>
  <si>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</si>
  <si>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</si>
  <si>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</si>
  <si>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</si>
  <si>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</si>
  <si>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</si>
  <si>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</si>
  <si>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</si>
  <si>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</si>
  <si>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</si>
  <si>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</si>
  <si>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</si>
  <si>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</si>
  <si>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</si>
  <si>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</si>
  <si>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</si>
  <si>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</si>
  <si>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</si>
  <si>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</si>
  <si>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</si>
  <si>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</si>
  <si>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</si>
  <si>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</si>
  <si>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</si>
  <si>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</si>
  <si>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</si>
  <si>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</si>
  <si>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</si>
  <si>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</si>
  <si>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</si>
  <si>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</si>
  <si>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</si>
  <si>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</si>
  <si>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</si>
  <si>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</si>
  <si>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</si>
  <si>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</si>
  <si>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</si>
  <si>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</si>
  <si>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</si>
  <si>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</si>
  <si>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</si>
  <si>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</si>
  <si>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</si>
  <si>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</si>
  <si>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</si>
  <si>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</si>
  <si>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</si>
  <si>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</si>
  <si>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</si>
  <si>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</si>
  <si>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</si>
  <si>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</si>
  <si>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</si>
  <si>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</si>
  <si>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</si>
  <si>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</si>
  <si>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</si>
  <si>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</si>
  <si>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</si>
  <si>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</si>
  <si>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</si>
  <si>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</si>
  <si>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</si>
  <si>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</si>
  <si>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</si>
  <si>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</si>
  <si>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</si>
  <si>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</si>
  <si>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</si>
  <si>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</si>
  <si>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</si>
  <si>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</si>
  <si>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</si>
  <si>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</si>
  <si>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</si>
  <si>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</si>
  <si>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</si>
  <si>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</si>
  <si>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</si>
  <si>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</si>
  <si>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</si>
  <si>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</si>
  <si>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</si>
  <si>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</si>
  <si>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</si>
  <si>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</si>
  <si>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</si>
  <si>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</si>
  <si>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</si>
  <si>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</si>
  <si>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</si>
  <si>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</si>
  <si>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</si>
  <si>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</si>
  <si>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</si>
  <si>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</si>
  <si>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</si>
  <si>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</si>
  <si>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</si>
  <si>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</si>
  <si>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</si>
  <si>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</si>
  <si>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</si>
  <si>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</si>
  <si>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</si>
  <si>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</si>
  <si>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</si>
  <si>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</si>
  <si>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</si>
  <si>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</si>
  <si>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</si>
  <si>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</si>
  <si>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</si>
  <si>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</si>
  <si>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</si>
  <si>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</si>
  <si>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</si>
  <si>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</si>
  <si>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</si>
  <si>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</si>
  <si>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</si>
  <si>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</si>
  <si>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</si>
  <si>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</si>
  <si>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</si>
  <si>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</si>
  <si>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</si>
  <si>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</si>
  <si>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</si>
  <si>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</si>
  <si>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</si>
  <si>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</si>
  <si>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</si>
  <si>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</si>
  <si>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</si>
  <si>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</si>
  <si>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</si>
  <si>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</si>
  <si>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</si>
  <si>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</si>
  <si>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</si>
  <si>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</si>
  <si>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</si>
  <si>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</si>
  <si>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</si>
  <si>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</si>
  <si>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</si>
  <si>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</si>
  <si>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</si>
  <si>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</si>
  <si>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</si>
  <si>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</si>
  <si>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</si>
  <si>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</si>
  <si>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</si>
  <si>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</si>
  <si>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</si>
  <si>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</si>
  <si>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</si>
  <si>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</si>
  <si>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</si>
  <si>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</si>
  <si>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</si>
  <si>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</si>
  <si>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</si>
  <si>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</si>
  <si>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</si>
  <si>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</si>
  <si>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</si>
  <si>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</si>
  <si>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</si>
  <si>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</si>
  <si>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</si>
  <si>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</si>
  <si>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</si>
  <si>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</si>
  <si>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</si>
  <si>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</si>
  <si>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</si>
  <si>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</si>
  <si>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</si>
  <si>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</si>
  <si>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</si>
  <si>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</si>
  <si>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</si>
  <si>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</si>
  <si>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</si>
  <si>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</si>
  <si>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</si>
  <si>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</si>
  <si>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</si>
  <si>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</si>
  <si>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</si>
  <si>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</si>
  <si>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</si>
  <si>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</si>
  <si>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</si>
  <si>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</si>
  <si>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</si>
  <si>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</si>
  <si>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</si>
  <si>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</si>
  <si>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</si>
  <si>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</si>
  <si>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</si>
  <si>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</si>
  <si>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</si>
  <si>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</si>
  <si>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</si>
  <si>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</si>
  <si>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</si>
  <si>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</si>
  <si>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</si>
  <si>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</si>
  <si>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</si>
  <si>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</si>
  <si>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</si>
  <si>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</si>
  <si>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</si>
  <si>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</si>
  <si>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</si>
  <si>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</si>
  <si>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</si>
  <si>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</si>
  <si>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</si>
  <si>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</si>
  <si>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</si>
  <si>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</si>
  <si>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</si>
  <si>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</si>
  <si>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</si>
  <si>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</si>
  <si>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</si>
  <si>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</si>
  <si>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</si>
  <si>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</si>
  <si>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</si>
  <si>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</si>
  <si>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</si>
  <si>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</si>
  <si>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</si>
  <si>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</si>
  <si>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</si>
  <si>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</si>
  <si>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</si>
  <si>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</si>
  <si>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</si>
  <si>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</si>
  <si>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</si>
  <si>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</si>
  <si>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</si>
  <si>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</si>
  <si>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</si>
  <si>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</si>
  <si>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</si>
  <si>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</si>
  <si>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</si>
  <si>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</si>
  <si>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</si>
  <si>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</si>
  <si>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</si>
  <si>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</si>
  <si>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</si>
  <si>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</si>
  <si>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</si>
  <si>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</si>
  <si>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</si>
  <si>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</si>
  <si>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</si>
  <si>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</si>
  <si>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</si>
  <si>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</si>
  <si>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</si>
  <si>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</si>
  <si>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</si>
  <si>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</si>
  <si>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</si>
  <si>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</si>
  <si>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</si>
  <si>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</si>
  <si>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</si>
  <si>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</si>
  <si>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</si>
  <si>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</si>
  <si>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</si>
  <si>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</si>
  <si>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</si>
  <si>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</si>
  <si>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</si>
  <si>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</si>
  <si>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</si>
  <si>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</si>
  <si>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</si>
  <si>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</si>
  <si>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</si>
  <si>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</si>
  <si>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</si>
  <si>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</si>
  <si>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</si>
  <si>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</si>
  <si>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</si>
  <si>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</si>
  <si>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</si>
  <si>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</si>
  <si>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</si>
  <si>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</si>
  <si>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</si>
  <si>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</si>
  <si>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</si>
  <si>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</si>
  <si>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</si>
  <si>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</si>
  <si>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</si>
  <si>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</si>
  <si>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</si>
  <si>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</si>
  <si>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</si>
  <si>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</si>
  <si>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</si>
  <si>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</si>
  <si>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</si>
  <si>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</si>
  <si>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</si>
  <si>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</si>
  <si>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</si>
  <si>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</si>
  <si>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</si>
  <si>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</si>
  <si>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</si>
  <si>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</si>
  <si>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</si>
  <si>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</si>
  <si>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</si>
  <si>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</si>
  <si>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</si>
  <si>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</si>
  <si>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</si>
  <si>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</si>
  <si>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</si>
  <si>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</si>
  <si>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</si>
  <si>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</si>
  <si>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</si>
  <si>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</si>
  <si>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</si>
  <si>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</si>
  <si>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</si>
  <si>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</si>
  <si>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</si>
  <si>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</si>
  <si>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</si>
  <si>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</si>
  <si>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</si>
  <si>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</si>
  <si>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</si>
  <si>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</si>
  <si>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</si>
  <si>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</si>
  <si>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</si>
  <si>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</si>
  <si>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</si>
  <si>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</si>
  <si>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</si>
  <si>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</si>
  <si>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</si>
  <si>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</si>
  <si>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</si>
  <si>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</si>
  <si>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</si>
  <si>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</si>
  <si>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</si>
  <si>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</si>
  <si>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</si>
  <si>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</si>
  <si>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</si>
  <si>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</si>
  <si>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</si>
  <si>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</si>
  <si>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</si>
  <si>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</si>
  <si>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</si>
  <si>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</si>
  <si>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</si>
  <si>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</si>
  <si>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</si>
  <si>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</si>
  <si>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</si>
  <si>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</si>
  <si>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</si>
  <si>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</si>
  <si>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</si>
  <si>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</si>
  <si>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</si>
  <si>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</si>
  <si>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</si>
  <si>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</si>
  <si>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</si>
  <si>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</si>
  <si>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</si>
  <si>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</si>
  <si>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</si>
  <si>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</si>
  <si>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</si>
  <si>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</si>
  <si>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</si>
  <si>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</si>
  <si>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</si>
  <si>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</si>
  <si>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</si>
  <si>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</si>
  <si>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</si>
  <si>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</si>
  <si>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</si>
  <si>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</si>
  <si>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</si>
  <si>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</si>
  <si>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</si>
  <si>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</si>
  <si>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</si>
  <si>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</si>
  <si>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</si>
  <si>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</si>
  <si>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</si>
  <si>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</si>
  <si>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</si>
  <si>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</si>
  <si>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</si>
  <si>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</si>
  <si>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</si>
  <si>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</si>
  <si>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</si>
  <si>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</si>
  <si>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</si>
  <si>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</si>
  <si>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</si>
  <si>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</si>
  <si>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</si>
  <si>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</si>
  <si>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</si>
  <si>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</si>
  <si>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</si>
  <si>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</si>
  <si>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</si>
  <si>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</si>
  <si>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</si>
  <si>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</si>
  <si>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</si>
  <si>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</si>
  <si>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</si>
  <si>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</si>
  <si>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</si>
  <si>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</si>
  <si>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</si>
  <si>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</si>
  <si>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</si>
  <si>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</si>
  <si>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</si>
  <si>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</si>
  <si>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</si>
  <si>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</si>
  <si>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</si>
  <si>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</si>
  <si>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</si>
  <si>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</si>
  <si>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</si>
  <si>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</si>
  <si>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</si>
  <si>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</si>
  <si>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</si>
  <si>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</si>
  <si>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</si>
  <si>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</si>
  <si>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</si>
  <si>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</si>
  <si>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</si>
  <si>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</si>
  <si>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</si>
  <si>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</si>
  <si>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</si>
  <si>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</si>
  <si>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</si>
  <si>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</si>
  <si>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</si>
  <si>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</si>
  <si>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</si>
  <si>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</si>
  <si>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</si>
  <si>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</si>
  <si>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</si>
  <si>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</si>
  <si>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</si>
  <si>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</si>
  <si>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</si>
  <si>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</si>
  <si>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</si>
  <si>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</si>
  <si>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</si>
  <si>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</si>
  <si>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</si>
  <si>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</si>
  <si>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</si>
  <si>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</si>
  <si>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</si>
  <si>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</si>
  <si>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</si>
  <si>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</si>
  <si>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</si>
  <si>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</si>
  <si>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</si>
  <si>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</si>
  <si>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</si>
  <si>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</si>
  <si>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</si>
  <si>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</si>
  <si>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</si>
  <si>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</si>
  <si>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</si>
  <si>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</si>
  <si>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</si>
  <si>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</si>
  <si>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</si>
  <si>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</si>
  <si>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</si>
  <si>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</si>
  <si>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</si>
  <si>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</si>
  <si>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</si>
  <si>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</si>
  <si>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</si>
  <si>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</si>
  <si>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</si>
  <si>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</si>
  <si>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</si>
  <si>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</si>
  <si>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</si>
  <si>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</si>
  <si>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</si>
  <si>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</si>
  <si>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</si>
  <si>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</si>
  <si>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</si>
  <si>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</si>
  <si>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</si>
  <si>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</si>
  <si>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</si>
  <si>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</si>
  <si>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</si>
  <si>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</si>
  <si>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</si>
  <si>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</si>
  <si>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</si>
  <si>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</si>
  <si>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</si>
  <si>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</si>
  <si>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</si>
  <si>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</si>
  <si>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</si>
  <si>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</si>
  <si>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</si>
  <si>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</si>
  <si>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</si>
  <si>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</si>
  <si>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</si>
  <si>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</si>
  <si>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</si>
  <si>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</si>
  <si>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</si>
  <si>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</si>
  <si>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</si>
  <si>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</si>
  <si>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</si>
  <si>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</si>
  <si>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</si>
  <si>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</si>
  <si>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</si>
  <si>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</si>
  <si>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</si>
  <si>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</si>
  <si>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</si>
  <si>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</si>
  <si>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</si>
  <si>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</si>
  <si>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</si>
  <si>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</si>
  <si>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</si>
  <si>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</si>
  <si>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</si>
  <si>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</si>
  <si>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</si>
  <si>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</si>
  <si>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</si>
  <si>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</si>
  <si>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</si>
  <si>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</si>
  <si>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</si>
  <si>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</si>
  <si>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</si>
  <si>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</si>
  <si>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</si>
  <si>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</si>
  <si>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</si>
  <si>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</si>
  <si>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</si>
  <si>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</si>
  <si>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</si>
  <si>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</si>
  <si>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</si>
  <si>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</si>
  <si>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</si>
  <si>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</si>
  <si>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</si>
  <si>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</si>
  <si>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</si>
  <si>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</si>
  <si>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</si>
  <si>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</si>
  <si>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</si>
  <si>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</si>
  <si>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</si>
  <si>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</si>
  <si>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</si>
  <si>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</si>
  <si>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</si>
  <si>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</si>
  <si>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</si>
  <si>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</si>
  <si>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</si>
  <si>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</si>
  <si>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</si>
  <si>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</si>
  <si>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</si>
  <si>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</si>
  <si>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</si>
  <si>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</si>
  <si>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</si>
  <si>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</si>
  <si>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</si>
  <si>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</si>
  <si>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</si>
  <si>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</si>
  <si>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</si>
  <si>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</si>
  <si>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</si>
  <si>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</si>
  <si>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</si>
  <si>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</si>
  <si>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</si>
  <si>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</si>
  <si>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</si>
  <si>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</si>
  <si>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</si>
  <si>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</si>
  <si>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</si>
  <si>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</si>
  <si>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</si>
  <si>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</si>
  <si>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</si>
  <si>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</si>
  <si>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</si>
  <si>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</si>
  <si>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</si>
  <si>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</si>
  <si>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</si>
  <si>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</si>
  <si>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</si>
  <si>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</si>
  <si>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</si>
  <si>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</si>
  <si>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</si>
  <si>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</si>
  <si>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</si>
  <si>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</si>
  <si>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</si>
  <si>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</si>
  <si>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</si>
  <si>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</si>
  <si>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</si>
  <si>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</si>
  <si>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</si>
  <si>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</si>
  <si>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</si>
  <si>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</si>
  <si>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</si>
  <si>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</si>
  <si>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</si>
  <si>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</si>
  <si>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</si>
  <si>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</si>
  <si>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</si>
  <si>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</si>
  <si>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</si>
  <si>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</si>
  <si>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</si>
  <si>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</si>
  <si>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</si>
  <si>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</si>
  <si>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</si>
  <si>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</si>
  <si>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</si>
  <si>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</si>
  <si>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</si>
  <si>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</si>
  <si>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</si>
  <si>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</si>
  <si>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</si>
  <si>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</si>
  <si>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</si>
  <si>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</si>
  <si>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</si>
  <si>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</si>
  <si>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</si>
  <si>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</si>
  <si>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</si>
  <si>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</si>
  <si>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</si>
  <si>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</si>
  <si>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</si>
  <si>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</si>
  <si>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</si>
  <si>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</si>
  <si>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</si>
  <si>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</si>
  <si>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</si>
  <si>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</si>
  <si>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</si>
  <si>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</si>
  <si>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</si>
  <si>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</si>
  <si>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</si>
  <si>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</si>
  <si>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</si>
  <si>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</si>
  <si>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</si>
  <si>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</si>
  <si>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</si>
  <si>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</si>
  <si>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</si>
  <si>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</si>
  <si>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</si>
  <si>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</si>
  <si>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</si>
  <si>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</si>
  <si>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</si>
  <si>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</si>
  <si>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</si>
  <si>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</si>
  <si>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</si>
  <si>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</si>
  <si>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</si>
  <si>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</si>
  <si>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</si>
  <si>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</si>
  <si>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</si>
  <si>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</si>
  <si>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</si>
  <si>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</si>
  <si>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</si>
  <si>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</si>
  <si>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</si>
  <si>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</si>
  <si>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</si>
  <si>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</si>
  <si>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</si>
  <si>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</si>
  <si>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</si>
  <si>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</si>
  <si>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</si>
  <si>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</si>
  <si>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</si>
  <si>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</si>
  <si>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</si>
  <si>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</si>
  <si>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</si>
  <si>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</si>
  <si>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</si>
  <si>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</si>
  <si>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</si>
  <si>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</si>
  <si>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</si>
  <si>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</si>
  <si>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</si>
  <si>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</si>
  <si>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</si>
  <si>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</si>
  <si>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</si>
  <si>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</si>
  <si>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</si>
  <si>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</si>
  <si>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</si>
  <si>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</si>
  <si>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</si>
  <si>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</si>
  <si>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</si>
  <si>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</si>
  <si>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</si>
  <si>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</si>
  <si>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</si>
  <si>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</si>
  <si>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</si>
  <si>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</si>
  <si>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</si>
  <si>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</si>
  <si>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</si>
  <si>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</si>
  <si>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</si>
  <si>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</si>
  <si>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</si>
  <si>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</si>
  <si>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</si>
  <si>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</si>
  <si>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</si>
  <si>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</si>
  <si>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</si>
  <si>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</si>
  <si>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</si>
  <si>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</si>
  <si>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</si>
  <si>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</si>
  <si>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</si>
  <si>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</si>
  <si>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</si>
  <si>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</si>
  <si>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</si>
  <si>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</si>
  <si>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</si>
  <si>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</si>
  <si>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</si>
  <si>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</si>
  <si>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</si>
  <si>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</si>
  <si>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</si>
  <si>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</si>
  <si>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</si>
  <si>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</si>
  <si>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</si>
  <si>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</si>
  <si>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</si>
  <si>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</si>
  <si>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</si>
  <si>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</si>
  <si>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</si>
  <si>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</si>
  <si>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</si>
  <si>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</si>
  <si>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</si>
  <si>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</si>
  <si>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</si>
  <si>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</si>
  <si>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</si>
  <si>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</si>
  <si>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</si>
  <si>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</si>
  <si>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</si>
  <si>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</si>
  <si>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</si>
  <si>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</si>
  <si>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</si>
  <si>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</si>
  <si>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</si>
  <si>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</si>
  <si>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</si>
  <si>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</si>
  <si>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</si>
  <si>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</si>
  <si>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</si>
  <si>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</si>
  <si>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</si>
  <si>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</si>
  <si>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</si>
  <si>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</si>
  <si>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</si>
  <si>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</si>
  <si>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</si>
  <si>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</si>
  <si>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</si>
  <si>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</si>
  <si>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</si>
  <si>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</si>
  <si>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</si>
  <si>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</si>
  <si>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</si>
  <si>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</si>
  <si>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</si>
  <si>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</si>
  <si>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</si>
  <si>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</si>
  <si>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</si>
  <si>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</si>
  <si>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</si>
  <si>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</si>
  <si>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</si>
  <si>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</si>
  <si>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</si>
  <si>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</si>
  <si>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</si>
  <si>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</si>
  <si>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</si>
  <si>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</si>
  <si>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</si>
  <si>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</si>
  <si>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</si>
  <si>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</si>
  <si>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</si>
  <si>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</si>
  <si>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</si>
  <si>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</si>
  <si>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</si>
  <si>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</si>
  <si>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</si>
  <si>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</si>
  <si>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</si>
  <si>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</si>
  <si>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</si>
  <si>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</si>
  <si>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</si>
  <si>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</si>
  <si>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</si>
  <si>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</si>
  <si>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</si>
  <si>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</si>
  <si>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</si>
  <si>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</si>
  <si>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</si>
  <si>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</si>
  <si>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</si>
  <si>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</si>
  <si>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</si>
  <si>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</si>
  <si>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</si>
  <si>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</si>
  <si>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</si>
  <si>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</si>
  <si>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</si>
  <si>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</si>
  <si>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</si>
  <si>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</si>
  <si>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</si>
  <si>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</si>
  <si>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</si>
  <si>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</si>
  <si>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</si>
  <si>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</si>
  <si>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</si>
  <si>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</si>
  <si>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</si>
  <si>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</si>
  <si>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</si>
  <si>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</si>
  <si>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</si>
  <si>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</si>
  <si>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</si>
  <si>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</si>
  <si>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</si>
  <si>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</si>
  <si>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</si>
  <si>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</si>
  <si>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</si>
  <si>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</si>
  <si>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</si>
  <si>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</si>
  <si>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</si>
  <si>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</si>
  <si>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</si>
  <si>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</si>
  <si>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</si>
  <si>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</si>
  <si>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</si>
  <si>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</si>
  <si>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</si>
  <si>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</si>
  <si>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</si>
  <si>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</si>
  <si>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</si>
  <si>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</si>
  <si>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</si>
  <si>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</si>
  <si>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</si>
  <si>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</si>
  <si>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</si>
  <si>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</si>
  <si>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</si>
  <si>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</si>
  <si>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</si>
  <si>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</si>
  <si>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</si>
  <si>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</si>
  <si>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</si>
  <si>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</si>
  <si>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</si>
  <si>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</si>
  <si>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</si>
  <si>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</si>
  <si>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</si>
  <si>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</si>
  <si>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</si>
  <si>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</si>
  <si>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</si>
  <si>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</si>
  <si>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</si>
  <si>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</si>
  <si>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</si>
  <si>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</si>
  <si>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</si>
  <si>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</si>
  <si>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</si>
  <si>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</si>
  <si>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</si>
  <si>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</si>
  <si>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</si>
  <si>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</si>
  <si>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</si>
  <si>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</si>
  <si>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</si>
  <si>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</si>
  <si>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</si>
  <si>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</si>
  <si>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</si>
  <si>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</si>
  <si>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</si>
  <si>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</si>
  <si>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</si>
  <si>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</si>
  <si>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</si>
  <si>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</si>
  <si>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</si>
  <si>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</si>
  <si>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</si>
  <si>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</si>
  <si>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</si>
  <si>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</si>
  <si>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</si>
  <si>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</si>
  <si>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</si>
  <si>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</si>
  <si>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</si>
  <si>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</si>
  <si>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</si>
  <si>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</si>
  <si>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</si>
  <si>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</si>
  <si>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</si>
  <si>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</si>
  <si>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</si>
  <si>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</si>
  <si>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</si>
  <si>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</si>
  <si>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</si>
  <si>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</si>
  <si>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</si>
  <si>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</si>
  <si>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</si>
  <si>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</si>
  <si>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</si>
  <si>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</si>
  <si>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</si>
  <si>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</si>
  <si>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</si>
  <si>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</si>
  <si>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</si>
  <si>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</si>
  <si>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</si>
  <si>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</si>
  <si>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</si>
  <si>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</si>
  <si>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</si>
  <si>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</si>
  <si>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</si>
  <si>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</si>
  <si>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</si>
  <si>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</si>
  <si>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</si>
  <si>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</si>
  <si>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</si>
  <si>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</si>
  <si>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</si>
  <si>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</si>
  <si>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</si>
  <si>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</si>
  <si>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</si>
  <si>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</si>
  <si>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</si>
  <si>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</si>
  <si>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</si>
  <si>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</si>
  <si>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</si>
  <si>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</si>
  <si>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</si>
  <si>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</si>
  <si>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</si>
  <si>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</si>
  <si>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</si>
  <si>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</si>
  <si>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</si>
  <si>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</si>
  <si>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</si>
  <si>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</si>
  <si>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</si>
  <si>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</si>
  <si>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</si>
  <si>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</si>
  <si>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</si>
  <si>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</si>
  <si>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</si>
  <si>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</si>
  <si>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</si>
  <si>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</si>
  <si>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</si>
  <si>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</si>
  <si>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</si>
  <si>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</si>
  <si>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</si>
  <si>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</si>
  <si>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</si>
  <si>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</si>
  <si>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</si>
  <si>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</si>
  <si>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</si>
  <si>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</si>
  <si>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</si>
  <si>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</si>
  <si>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</si>
  <si>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</si>
  <si>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</si>
  <si>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</si>
  <si>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</si>
  <si>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</si>
  <si>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</si>
  <si>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</si>
  <si>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</si>
  <si>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</si>
  <si>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</si>
  <si>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</si>
  <si>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</si>
  <si>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</si>
  <si>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</si>
  <si>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</si>
  <si>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</si>
  <si>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</si>
  <si>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</si>
  <si>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</si>
  <si>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</si>
  <si>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</si>
  <si>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</si>
  <si>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</si>
  <si>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</si>
  <si>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</si>
  <si>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</si>
  <si>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</si>
  <si>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</si>
  <si>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</si>
  <si>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</si>
  <si>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</si>
  <si>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</si>
  <si>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</si>
  <si>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</si>
  <si>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</si>
  <si>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</si>
  <si>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</si>
  <si>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</si>
  <si>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</si>
  <si>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</si>
  <si>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</si>
  <si>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</si>
  <si>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</si>
  <si>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</si>
  <si>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</si>
  <si>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</si>
  <si>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</si>
  <si>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</si>
  <si>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</si>
  <si>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</si>
  <si>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</si>
  <si>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</si>
  <si>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</si>
  <si>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</si>
  <si>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</si>
  <si>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</si>
  <si>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</si>
  <si>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</si>
  <si>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</si>
  <si>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</si>
  <si>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</si>
  <si>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</si>
  <si>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</si>
  <si>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</si>
  <si>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</si>
  <si>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</si>
  <si>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</si>
  <si>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</si>
  <si>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</si>
  <si>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</si>
  <si>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</si>
  <si>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</si>
  <si>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</si>
  <si>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</si>
  <si>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</si>
  <si>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</si>
  <si>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</si>
  <si>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</si>
  <si>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</si>
  <si>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</si>
  <si>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</si>
  <si>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</si>
  <si>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</si>
  <si>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</si>
  <si>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</si>
  <si>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</si>
  <si>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</si>
  <si>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</si>
  <si>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</si>
  <si>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</si>
  <si>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</si>
  <si>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</si>
  <si>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</si>
  <si>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</si>
  <si>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</si>
  <si>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</si>
  <si>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</si>
  <si>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</si>
  <si>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</si>
  <si>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</si>
  <si>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</si>
  <si>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</si>
  <si>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</si>
  <si>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</si>
  <si>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</si>
  <si>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</si>
  <si>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</si>
  <si>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</si>
  <si>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</si>
  <si>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</si>
  <si>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</si>
  <si>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</si>
  <si>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</si>
  <si>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</si>
  <si>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</si>
  <si>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</si>
  <si>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</si>
  <si>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</si>
  <si>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</si>
  <si>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</si>
  <si>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</si>
  <si>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</si>
  <si>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</si>
  <si>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</si>
  <si>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</si>
  <si>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</si>
  <si>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</si>
  <si>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</si>
  <si>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</si>
  <si>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</si>
  <si>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</si>
  <si>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</si>
  <si>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</si>
  <si>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</si>
  <si>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</si>
  <si>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</si>
  <si>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</si>
  <si>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</si>
  <si>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</si>
  <si>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</si>
  <si>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</si>
  <si>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</si>
  <si>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</si>
  <si>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</si>
  <si>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</si>
  <si>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</si>
  <si>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</si>
  <si>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</si>
  <si>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</si>
  <si>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</si>
  <si>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</si>
  <si>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</si>
  <si>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</si>
  <si>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</si>
  <si>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</si>
  <si>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</si>
  <si>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</si>
  <si>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</si>
  <si>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</si>
  <si>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</si>
  <si>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</si>
  <si>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</si>
  <si>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</si>
  <si>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</si>
  <si>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</si>
  <si>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</si>
  <si>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</si>
  <si>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</si>
  <si>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</si>
  <si>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</si>
  <si>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</si>
  <si>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</si>
  <si>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</si>
  <si>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</si>
  <si>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</si>
  <si>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</si>
  <si>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</si>
  <si>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</si>
  <si>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</si>
  <si>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</si>
  <si>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</si>
  <si>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</si>
  <si>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</si>
  <si>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</si>
  <si>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</si>
  <si>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</si>
  <si>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</si>
  <si>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</si>
  <si>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</si>
  <si>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</si>
  <si>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</si>
  <si>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</si>
  <si>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</si>
  <si>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</si>
  <si>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</si>
  <si>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</si>
  <si>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</si>
  <si>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</si>
  <si>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</si>
  <si>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</si>
  <si>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</si>
  <si>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</si>
  <si>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</si>
  <si>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</si>
  <si>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</si>
  <si>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</si>
  <si>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</si>
  <si>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</si>
  <si>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</si>
  <si>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</si>
  <si>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</si>
  <si>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</si>
  <si>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</si>
  <si>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</si>
  <si>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</si>
  <si>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</si>
  <si>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</si>
  <si>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</si>
  <si>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</si>
  <si>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</si>
  <si>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</si>
  <si>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</si>
  <si>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</si>
  <si>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</si>
  <si>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</si>
  <si>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</si>
  <si>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</si>
  <si>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</si>
  <si>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</si>
  <si>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</si>
  <si>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</si>
  <si>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</si>
  <si>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</si>
  <si>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</si>
  <si>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</si>
  <si>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</si>
  <si>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</si>
  <si>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</si>
  <si>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</si>
  <si>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</si>
  <si>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</si>
  <si>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</si>
  <si>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</si>
  <si>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</si>
  <si>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</si>
  <si>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</si>
  <si>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</si>
  <si>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</si>
  <si>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</si>
  <si>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</si>
  <si>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</si>
  <si>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</si>
  <si>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</si>
  <si>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</si>
  <si>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</si>
  <si>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</si>
  <si>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</si>
  <si>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</si>
  <si>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</si>
  <si>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</si>
  <si>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</si>
  <si>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</si>
  <si>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</si>
  <si>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</si>
  <si>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</si>
  <si>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</si>
  <si>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</si>
  <si>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</si>
  <si>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</si>
  <si>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</si>
  <si>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</si>
  <si>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</si>
  <si>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</si>
  <si>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</si>
  <si>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</si>
  <si>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</si>
  <si>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</si>
  <si>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</si>
  <si>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</si>
  <si>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</si>
  <si>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</si>
  <si>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</si>
  <si>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</si>
  <si>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</si>
  <si>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</si>
  <si>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</si>
  <si>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</si>
  <si>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</si>
  <si>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</si>
  <si>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</si>
  <si>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</si>
  <si>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</si>
  <si>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</si>
  <si>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</si>
  <si>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</si>
  <si>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</si>
  <si>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</si>
  <si>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</si>
  <si>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</si>
  <si>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</si>
  <si>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</si>
  <si>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</si>
  <si>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</si>
  <si>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</si>
  <si>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</si>
  <si>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</si>
  <si>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</si>
  <si>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</si>
  <si>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</si>
  <si>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</si>
  <si>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</si>
  <si>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</si>
  <si>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</si>
  <si>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</si>
  <si>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</si>
  <si>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</si>
  <si>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</si>
  <si>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</si>
  <si>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</si>
  <si>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</si>
  <si>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</si>
  <si>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</si>
  <si>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</si>
  <si>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</si>
  <si>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</si>
  <si>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</si>
  <si>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</si>
  <si>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</si>
  <si>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</si>
  <si>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</si>
  <si>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</si>
  <si>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</si>
  <si>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</si>
  <si>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</si>
  <si>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</si>
  <si>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</si>
  <si>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</si>
  <si>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</si>
  <si>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</si>
  <si>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</si>
  <si>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</si>
  <si>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</si>
  <si>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</si>
  <si>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</si>
  <si>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</si>
  <si>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</si>
  <si>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</si>
  <si>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</si>
  <si>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</si>
  <si>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</si>
  <si>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</si>
  <si>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</si>
  <si>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</si>
  <si>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</si>
  <si>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</si>
  <si>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</si>
  <si>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</si>
  <si>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</si>
  <si>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</si>
  <si>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</si>
  <si>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</si>
  <si>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</si>
  <si>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</si>
  <si>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</si>
  <si>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</si>
  <si>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</si>
  <si>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</si>
  <si>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</si>
  <si>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</si>
  <si>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</si>
  <si>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</si>
  <si>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</si>
  <si>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</si>
  <si>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</si>
  <si>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</si>
  <si>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</si>
  <si>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</si>
  <si>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</si>
  <si>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</si>
  <si>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</si>
  <si>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</si>
  <si>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</si>
  <si>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</si>
  <si>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</si>
  <si>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</si>
  <si>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</si>
  <si>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</si>
  <si>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</si>
  <si>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</si>
  <si>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</si>
  <si>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</si>
  <si>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</si>
  <si>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</si>
  <si>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</si>
  <si>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</si>
  <si>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</si>
  <si>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</si>
  <si>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</si>
  <si>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</si>
  <si>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</si>
  <si>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</si>
  <si>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</si>
  <si>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</si>
  <si>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</si>
  <si>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</si>
  <si>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</si>
  <si>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</si>
  <si>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</si>
  <si>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</si>
  <si>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</si>
  <si>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</si>
  <si>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</si>
  <si>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</si>
  <si>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</si>
  <si>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</si>
  <si>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</si>
  <si>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</si>
  <si>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</si>
  <si>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</si>
  <si>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</si>
  <si>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</si>
  <si>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</si>
  <si>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</si>
  <si>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</si>
  <si>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</si>
  <si>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</si>
  <si>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</si>
  <si>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</si>
  <si>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</si>
  <si>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</si>
  <si>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</si>
  <si>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</si>
  <si>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</si>
  <si>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</si>
  <si>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</si>
  <si>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</si>
  <si>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</si>
  <si>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</si>
  <si>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</si>
  <si>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</si>
  <si>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</si>
  <si>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</si>
  <si>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</si>
  <si>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</si>
  <si>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</si>
  <si>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</si>
  <si>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</si>
  <si>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</si>
  <si>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</si>
  <si>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</si>
  <si>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</si>
  <si>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</si>
  <si>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</si>
  <si>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</si>
  <si>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</si>
  <si>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</si>
  <si>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</si>
  <si>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</si>
  <si>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</si>
  <si>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</si>
  <si>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</si>
  <si>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</si>
  <si>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</si>
  <si>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</si>
  <si>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</si>
  <si>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</si>
  <si>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</si>
  <si>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</si>
  <si>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</si>
  <si>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</si>
  <si>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</si>
  <si>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</si>
  <si>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</si>
  <si>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</si>
  <si>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</si>
  <si>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</si>
  <si>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</si>
  <si>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</si>
  <si>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</si>
  <si>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</si>
  <si>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</si>
  <si>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</si>
  <si>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</si>
  <si>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</si>
  <si>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</si>
  <si>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</si>
  <si>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</si>
  <si>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</si>
  <si>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</si>
  <si>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</si>
  <si>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</si>
  <si>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</si>
  <si>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</si>
  <si>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</si>
  <si>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</si>
  <si>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</si>
  <si>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</si>
  <si>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</si>
  <si>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</si>
  <si>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</si>
  <si>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</si>
  <si>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</si>
  <si>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</si>
  <si>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</si>
  <si>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</si>
  <si>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</si>
  <si>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</si>
  <si>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</si>
  <si>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</si>
  <si>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</si>
  <si>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</si>
  <si>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</si>
  <si>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</si>
  <si>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</si>
  <si>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</si>
  <si>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</si>
  <si>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</si>
  <si>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</si>
  <si>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</si>
  <si>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</si>
  <si>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</si>
  <si>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</si>
  <si>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</si>
  <si>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</si>
  <si>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</si>
  <si>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</si>
  <si>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</si>
  <si>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</si>
  <si>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</si>
  <si>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</si>
  <si>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</si>
  <si>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</si>
  <si>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</si>
  <si>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</si>
  <si>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</si>
  <si>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</si>
  <si>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</si>
  <si>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</si>
  <si>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</si>
  <si>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</si>
  <si>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</si>
  <si>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</si>
  <si>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</si>
  <si>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</si>
  <si>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</si>
  <si>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</si>
  <si>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</si>
  <si>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</si>
  <si>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</si>
  <si>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</si>
  <si>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</si>
  <si>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</si>
  <si>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</si>
  <si>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</si>
  <si>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</si>
  <si>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</si>
  <si>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</si>
  <si>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</si>
  <si>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</si>
  <si>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</si>
  <si>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</si>
  <si>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</si>
  <si>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</si>
  <si>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</si>
  <si>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</si>
  <si>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</si>
  <si>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</si>
  <si>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</si>
  <si>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</si>
  <si>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</si>
  <si>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</si>
  <si>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</si>
  <si>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</si>
  <si>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</si>
  <si>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</si>
  <si>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</si>
  <si>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</si>
  <si>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</si>
  <si>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</si>
  <si>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</si>
  <si>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</si>
  <si>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</si>
  <si>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</si>
  <si>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</si>
  <si>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</si>
  <si>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</si>
  <si>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</si>
  <si>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</si>
  <si>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</si>
  <si>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</si>
  <si>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</si>
  <si>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</si>
  <si>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</si>
  <si>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</si>
  <si>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</si>
  <si>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</si>
  <si>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</si>
  <si>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</si>
  <si>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</si>
  <si>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</si>
  <si>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</si>
  <si>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</si>
  <si>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</si>
  <si>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</si>
  <si>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</si>
  <si>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</si>
  <si>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</si>
  <si>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</si>
  <si>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</si>
  <si>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</si>
  <si>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</si>
  <si>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</si>
  <si>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</si>
  <si>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</si>
  <si>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</si>
  <si>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</si>
  <si>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</si>
  <si>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</si>
  <si>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</si>
  <si>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</si>
  <si>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</si>
  <si>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</si>
  <si>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</si>
  <si>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</si>
  <si>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</si>
  <si>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</si>
  <si>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</si>
  <si>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</si>
  <si>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</si>
  <si>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</si>
  <si>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</si>
  <si>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</si>
  <si>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</si>
  <si>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</si>
  <si>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</si>
  <si>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</si>
  <si>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</si>
  <si>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</si>
  <si>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</si>
  <si>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</si>
  <si>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</si>
  <si>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</si>
  <si>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</si>
  <si>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</si>
  <si>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</si>
  <si>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</si>
  <si>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</si>
  <si>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</si>
  <si>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</si>
  <si>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</si>
  <si>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</si>
  <si>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</si>
  <si>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</si>
  <si>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</si>
  <si>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</si>
  <si>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</si>
  <si>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</si>
  <si>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</si>
  <si>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</si>
  <si>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</si>
  <si>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</si>
  <si>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</si>
  <si>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</si>
  <si>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</si>
  <si>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</si>
  <si>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</si>
  <si>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</si>
  <si>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</si>
  <si>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</si>
  <si>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</si>
  <si>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</si>
  <si>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</si>
  <si>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</si>
  <si>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</si>
  <si>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</si>
  <si>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</si>
  <si>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</si>
  <si>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</si>
  <si>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</si>
  <si>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</si>
  <si>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</si>
  <si>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</si>
  <si>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</si>
  <si>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</si>
  <si>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</si>
  <si>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</si>
  <si>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</si>
  <si>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</si>
  <si>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</si>
  <si>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</si>
  <si>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</si>
  <si>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</si>
  <si>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</si>
  <si>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</si>
  <si>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</si>
  <si>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</si>
  <si>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</si>
  <si>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</si>
  <si>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</si>
  <si>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</si>
  <si>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</si>
  <si>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</si>
  <si>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</si>
  <si>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</si>
  <si>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</si>
  <si>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</si>
  <si>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</si>
  <si>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</si>
  <si>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</si>
  <si>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</si>
  <si>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</si>
  <si>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</si>
  <si>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</si>
  <si>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</si>
  <si>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</si>
  <si>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</si>
  <si>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</si>
  <si>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</si>
  <si>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</si>
  <si>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</si>
  <si>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</si>
  <si>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</si>
  <si>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</si>
  <si>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</si>
  <si>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</si>
  <si>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</si>
  <si>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</si>
  <si>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</si>
  <si>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</si>
  <si>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</si>
  <si>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</si>
  <si>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</si>
  <si>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</si>
  <si>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</si>
  <si>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</si>
  <si>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</si>
  <si>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</si>
  <si>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</si>
  <si>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</si>
  <si>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</si>
  <si>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</si>
  <si>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</si>
  <si>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</si>
  <si>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</si>
  <si>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</si>
  <si>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</si>
  <si>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</si>
  <si>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</si>
  <si>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</si>
  <si>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</si>
  <si>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</si>
  <si>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</si>
  <si>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</si>
  <si>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</si>
  <si>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</si>
  <si>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</si>
  <si>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</si>
  <si>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</si>
  <si>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</si>
  <si>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</si>
  <si>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</si>
  <si>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</si>
  <si>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</si>
  <si>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</si>
  <si>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</si>
  <si>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</si>
  <si>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</si>
  <si>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</si>
  <si>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</si>
  <si>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</si>
  <si>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</si>
  <si>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</si>
  <si>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</si>
  <si>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</si>
  <si>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</si>
  <si>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</si>
  <si>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</si>
  <si>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</si>
  <si>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</si>
  <si>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</si>
  <si>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</si>
  <si>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</si>
  <si>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</si>
  <si>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</si>
  <si>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</si>
  <si>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</si>
  <si>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</si>
  <si>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</si>
  <si>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</si>
  <si>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</si>
  <si>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</si>
  <si>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</si>
  <si>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</si>
  <si>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</si>
  <si>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</si>
  <si>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</si>
  <si>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</si>
  <si>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</si>
  <si>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</si>
  <si>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</si>
  <si>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</si>
  <si>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</si>
  <si>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</si>
  <si>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</si>
  <si>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</si>
  <si>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</si>
  <si>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</si>
  <si>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</si>
  <si>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</si>
  <si>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</si>
  <si>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</si>
  <si>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</si>
  <si>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</si>
  <si>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</si>
  <si>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</si>
  <si>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</si>
  <si>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</si>
  <si>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</si>
  <si>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</si>
  <si>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</si>
  <si>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</si>
  <si>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</si>
  <si>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</si>
  <si>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</si>
  <si>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</si>
  <si>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</si>
  <si>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</si>
  <si>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</si>
  <si>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</si>
  <si>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</si>
  <si>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</si>
  <si>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</si>
  <si>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</si>
  <si>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</si>
  <si>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</si>
  <si>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</si>
  <si>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</si>
  <si>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</si>
  <si>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</si>
  <si>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</si>
  <si>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</si>
  <si>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</si>
  <si>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</si>
  <si>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</si>
  <si>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</si>
  <si>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</si>
  <si>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</si>
  <si>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</si>
  <si>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</si>
  <si>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</si>
  <si>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</si>
  <si>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</si>
  <si>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</si>
  <si>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</si>
  <si>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</si>
  <si>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</si>
  <si>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</si>
  <si>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</si>
  <si>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</si>
  <si>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</si>
  <si>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</si>
  <si>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</si>
  <si>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</si>
  <si>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</si>
  <si>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</si>
  <si>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</si>
  <si>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</si>
  <si>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</si>
  <si>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</si>
  <si>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</si>
  <si>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</si>
  <si>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</si>
  <si>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</si>
  <si>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</si>
  <si>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</si>
  <si>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</si>
  <si>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</si>
  <si>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</si>
  <si>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</si>
  <si>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</si>
  <si>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</si>
  <si>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</si>
  <si>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</si>
  <si>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</si>
  <si>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</si>
  <si>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</si>
  <si>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</si>
  <si>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</si>
  <si>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</si>
  <si>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</si>
  <si>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</si>
  <si>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</si>
  <si>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</si>
  <si>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</si>
  <si>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</si>
  <si>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</si>
  <si>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</si>
  <si>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</si>
  <si>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</si>
  <si>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</si>
  <si>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</si>
  <si>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</si>
  <si>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</si>
  <si>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</si>
  <si>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</si>
  <si>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</si>
  <si>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</si>
  <si>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</si>
  <si>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</si>
  <si>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</si>
  <si>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</si>
  <si>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</si>
  <si>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</si>
  <si>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</si>
  <si>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</si>
  <si>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</si>
  <si>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</si>
  <si>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</si>
  <si>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</si>
  <si>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</si>
  <si>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</si>
  <si>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</si>
  <si>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</si>
  <si>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</si>
  <si>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</si>
  <si>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</si>
  <si>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</si>
  <si>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</si>
  <si>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</si>
  <si>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</si>
  <si>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</si>
  <si>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</si>
  <si>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</si>
  <si>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</si>
  <si>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</si>
  <si>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</si>
  <si>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</si>
  <si>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</si>
  <si>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</si>
  <si>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</si>
  <si>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</si>
  <si>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</si>
  <si>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</si>
  <si>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</si>
  <si>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</si>
  <si>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</si>
  <si>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</si>
  <si>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</si>
  <si>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</si>
  <si>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</si>
  <si>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</si>
  <si>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</si>
  <si>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</si>
  <si>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</si>
  <si>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</si>
  <si>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</si>
  <si>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</si>
  <si>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</si>
  <si>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</si>
  <si>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</si>
  <si>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</si>
  <si>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</si>
  <si>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</si>
  <si>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</si>
  <si>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</si>
  <si>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</si>
  <si>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</si>
  <si>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</si>
  <si>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</si>
  <si>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</si>
  <si>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</si>
  <si>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</si>
  <si>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</si>
  <si>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</si>
  <si>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</si>
  <si>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</si>
  <si>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</si>
  <si>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</si>
  <si>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</si>
  <si>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</si>
  <si>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</si>
  <si>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</si>
  <si>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</si>
  <si>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</si>
  <si>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</si>
  <si>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</si>
  <si>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</si>
  <si>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</si>
  <si>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</si>
  <si>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</si>
  <si>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</si>
  <si>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</si>
  <si>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</si>
  <si>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</si>
  <si>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</si>
  <si>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</si>
  <si>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</si>
  <si>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</si>
  <si>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</si>
  <si>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</si>
  <si>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</si>
  <si>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</si>
  <si>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</si>
  <si>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</si>
  <si>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</si>
  <si>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</si>
  <si>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</si>
  <si>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</si>
  <si>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</si>
  <si>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</si>
  <si>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</si>
  <si>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</si>
  <si>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</si>
  <si>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</si>
  <si>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</si>
  <si>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</si>
  <si>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</si>
  <si>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</si>
  <si>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</si>
  <si>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</si>
  <si>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</si>
  <si>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</si>
  <si>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</si>
  <si>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</si>
  <si>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</si>
  <si>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</si>
  <si>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</si>
  <si>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</si>
  <si>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</si>
  <si>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</si>
  <si>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</si>
  <si>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</si>
  <si>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</si>
  <si>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</si>
  <si>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</si>
  <si>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</si>
  <si>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</si>
  <si>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</si>
  <si>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</si>
  <si>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</si>
  <si>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</si>
  <si>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</si>
  <si>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</si>
  <si>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</si>
  <si>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</si>
  <si>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</si>
  <si>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</si>
  <si>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</si>
  <si>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</si>
  <si>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</si>
  <si>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</si>
  <si>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</si>
  <si>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</si>
  <si>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</si>
  <si>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</si>
  <si>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</si>
  <si>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</si>
  <si>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</si>
  <si>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</si>
  <si>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</si>
  <si>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</si>
  <si>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</si>
  <si>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</si>
  <si>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</si>
  <si>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</si>
  <si>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</si>
  <si>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</si>
  <si>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</si>
  <si>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</si>
  <si>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</si>
  <si>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</si>
  <si>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</si>
  <si>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</si>
  <si>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</si>
  <si>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</si>
  <si>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</si>
  <si>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</si>
  <si>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</si>
  <si>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</si>
  <si>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</si>
  <si>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</si>
  <si>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</si>
  <si>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</si>
  <si>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</si>
  <si>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</si>
  <si>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</si>
  <si>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</si>
  <si>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</si>
  <si>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</si>
  <si>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</si>
  <si>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</si>
  <si>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</si>
  <si>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</si>
  <si>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</si>
  <si>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</si>
  <si>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</si>
  <si>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</si>
  <si>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</si>
  <si>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</si>
  <si>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</si>
  <si>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</si>
  <si>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</si>
  <si>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</si>
  <si>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</si>
  <si>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</si>
  <si>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</si>
  <si>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</si>
  <si>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</si>
  <si>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</si>
  <si>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</si>
  <si>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</si>
  <si>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</si>
  <si>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</si>
  <si>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</si>
  <si>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</si>
  <si>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</si>
  <si>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</si>
  <si>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</si>
  <si>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</si>
  <si>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</si>
  <si>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</si>
  <si>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</si>
  <si>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</si>
  <si>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</si>
  <si>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</si>
  <si>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</si>
  <si>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</si>
  <si>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</si>
  <si>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</si>
  <si>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</si>
  <si>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</si>
  <si>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</si>
  <si>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</si>
  <si>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</si>
  <si>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</si>
  <si>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</si>
  <si>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</si>
  <si>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</si>
  <si>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</si>
  <si>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</si>
  <si>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</si>
  <si>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</si>
  <si>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</si>
  <si>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</si>
  <si>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</si>
  <si>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</si>
  <si>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</si>
  <si>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</si>
  <si>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</si>
  <si>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</si>
  <si>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</si>
  <si>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</si>
  <si>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</si>
  <si>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</si>
  <si>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</si>
  <si>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</si>
  <si>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</si>
  <si>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</si>
  <si>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</si>
  <si>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</si>
  <si>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</si>
  <si>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</si>
  <si>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</si>
  <si>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</si>
  <si>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</si>
  <si>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</si>
  <si>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</si>
  <si>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</si>
  <si>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</si>
  <si>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</si>
  <si>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</si>
  <si>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</si>
  <si>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</si>
  <si>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</si>
  <si>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</si>
  <si>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</si>
  <si>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</si>
  <si>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</si>
  <si>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</si>
  <si>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</si>
  <si>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</si>
  <si>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</si>
  <si>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</si>
  <si>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</si>
  <si>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</si>
  <si>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</si>
  <si>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</si>
  <si>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</si>
  <si>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</si>
  <si>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</si>
  <si>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</si>
  <si>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</si>
  <si>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</si>
  <si>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</si>
  <si>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</si>
  <si>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</si>
  <si>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</si>
  <si>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</si>
  <si>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</si>
  <si>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</si>
  <si>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</si>
  <si>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</si>
  <si>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</si>
  <si>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</si>
  <si>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</si>
  <si>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</si>
  <si>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</si>
  <si>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</si>
  <si>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</si>
  <si>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</si>
  <si>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</si>
  <si>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</si>
  <si>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</si>
  <si>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</si>
  <si>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</si>
  <si>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</si>
  <si>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</si>
  <si>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</si>
  <si>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</si>
  <si>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</si>
  <si>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</si>
  <si>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</si>
  <si>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</si>
  <si>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</si>
  <si>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</si>
  <si>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</si>
  <si>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</si>
  <si>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</si>
  <si>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</si>
  <si>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</si>
  <si>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</si>
  <si>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</si>
  <si>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</si>
  <si>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</si>
  <si>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</si>
  <si>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</si>
  <si>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</si>
  <si>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</si>
  <si>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</si>
  <si>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</si>
  <si>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</si>
  <si>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</si>
  <si>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</si>
  <si>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</si>
  <si>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</si>
  <si>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</si>
  <si>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</si>
  <si>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</si>
  <si>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</si>
  <si>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</si>
  <si>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</si>
  <si>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</si>
  <si>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</si>
  <si>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</si>
  <si>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</si>
  <si>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</si>
  <si>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</si>
  <si>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</si>
  <si>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</si>
  <si>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</si>
  <si>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</si>
  <si>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</si>
  <si>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</si>
  <si>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</si>
  <si>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</si>
  <si>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</si>
  <si>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</si>
  <si>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</si>
  <si>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</si>
  <si>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</si>
  <si>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</si>
  <si>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</si>
  <si>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</si>
  <si>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</si>
  <si>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</si>
  <si>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</si>
  <si>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</si>
  <si>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</si>
  <si>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</si>
  <si>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</si>
  <si>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</si>
  <si>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</si>
  <si>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</si>
  <si>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</si>
  <si>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</si>
  <si>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</si>
  <si>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</si>
  <si>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</si>
  <si>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</si>
  <si>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</si>
  <si>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</si>
  <si>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</si>
  <si>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</si>
  <si>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</si>
  <si>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</si>
  <si>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</si>
  <si>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</si>
  <si>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</si>
  <si>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</si>
  <si>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</si>
  <si>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</si>
  <si>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</si>
  <si>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</si>
  <si>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</si>
  <si>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</si>
  <si>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</si>
  <si>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</si>
  <si>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</si>
  <si>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</si>
  <si>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</si>
  <si>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</si>
  <si>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</si>
  <si>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</si>
  <si>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</si>
  <si>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</si>
  <si>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</si>
  <si>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</si>
  <si>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</si>
  <si>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</si>
  <si>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</si>
  <si>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</si>
  <si>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</si>
  <si>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</si>
  <si>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</si>
  <si>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</si>
  <si>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</si>
  <si>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</si>
  <si>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</si>
  <si>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</si>
  <si>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</si>
  <si>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</si>
  <si>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</si>
  <si>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</si>
  <si>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</si>
  <si>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</si>
  <si>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</si>
  <si>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</si>
  <si>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</si>
  <si>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</si>
  <si>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</si>
  <si>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</si>
  <si>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</si>
  <si>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</si>
  <si>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</si>
  <si>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</si>
  <si>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</si>
  <si>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</si>
  <si>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</si>
  <si>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</si>
  <si>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</si>
  <si>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</si>
  <si>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</si>
  <si>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</si>
  <si>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</si>
  <si>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</si>
  <si>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</si>
  <si>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</si>
  <si>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</si>
  <si>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</si>
  <si>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</si>
  <si>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</si>
  <si>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</si>
  <si>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</si>
  <si>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</si>
  <si>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</si>
  <si>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</si>
  <si>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</si>
  <si>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</si>
  <si>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</si>
  <si>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</si>
  <si>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</si>
  <si>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</si>
  <si>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</si>
  <si>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</si>
  <si>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</si>
  <si>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</si>
  <si>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</si>
  <si>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</si>
  <si>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</si>
  <si>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</si>
  <si>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</si>
  <si>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</si>
  <si>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</si>
  <si>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</si>
  <si>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</si>
  <si>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</si>
  <si>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</si>
  <si>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</si>
  <si>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</si>
  <si>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</si>
  <si>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</si>
  <si>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</si>
  <si>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</si>
  <si>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</si>
  <si>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</si>
  <si>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</si>
  <si>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</si>
  <si>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</si>
  <si>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</si>
  <si>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</si>
  <si>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</si>
  <si>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</si>
  <si>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</si>
  <si>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</si>
  <si>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</si>
  <si>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</si>
  <si>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</si>
  <si>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</si>
  <si>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</si>
  <si>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</si>
  <si>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</si>
  <si>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</si>
  <si>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</si>
  <si>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</si>
  <si>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</si>
  <si>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</si>
  <si>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</si>
  <si>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</si>
  <si>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</si>
  <si>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</si>
  <si>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</si>
  <si>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</si>
  <si>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</si>
  <si>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</si>
  <si>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</si>
  <si>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</si>
  <si>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</si>
  <si>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</si>
  <si>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</si>
  <si>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</si>
  <si>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</si>
  <si>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</si>
  <si>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</si>
  <si>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</si>
  <si>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</si>
  <si>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</si>
  <si>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</si>
  <si>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</si>
  <si>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</si>
  <si>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</si>
  <si>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</si>
  <si>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</si>
  <si>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</si>
  <si>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</si>
  <si>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</si>
  <si>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</si>
  <si>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</si>
  <si>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</si>
  <si>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</si>
  <si>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</si>
  <si>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</si>
  <si>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</si>
  <si>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</si>
  <si>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</si>
  <si>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</si>
  <si>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</si>
  <si>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</si>
  <si>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</si>
  <si>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</si>
  <si>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</si>
  <si>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</si>
  <si>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</si>
  <si>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</si>
  <si>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</si>
  <si>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</si>
  <si>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</si>
  <si>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</si>
  <si>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</si>
  <si>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</si>
  <si>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</si>
  <si>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</si>
  <si>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</si>
  <si>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</si>
  <si>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</si>
  <si>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</si>
  <si>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</si>
  <si>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</si>
  <si>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</si>
  <si>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</si>
  <si>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</si>
  <si>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</si>
  <si>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</si>
  <si>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</si>
  <si>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</si>
  <si>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</si>
  <si>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</si>
  <si>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</si>
  <si>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</si>
  <si>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</si>
  <si>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</si>
  <si>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</si>
  <si>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</si>
  <si>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</si>
  <si>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</si>
  <si>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</si>
  <si>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</si>
  <si>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</si>
  <si>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</si>
  <si>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</si>
  <si>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</si>
  <si>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</si>
  <si>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</si>
  <si>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</si>
  <si>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</si>
  <si>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</si>
  <si>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</si>
  <si>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</si>
  <si>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</si>
  <si>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</si>
  <si>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</si>
  <si>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</si>
  <si>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</si>
  <si>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</si>
  <si>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</si>
  <si>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</si>
  <si>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</si>
  <si>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</si>
  <si>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</si>
  <si>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</si>
  <si>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</si>
  <si>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</si>
  <si>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</si>
  <si>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</si>
  <si>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</si>
  <si>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</si>
  <si>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</si>
  <si>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</si>
  <si>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</si>
  <si>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</si>
  <si>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</si>
  <si>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</si>
  <si>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</si>
  <si>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</si>
  <si>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</si>
  <si>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</si>
  <si>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</si>
  <si>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</si>
  <si>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</si>
  <si>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</si>
  <si>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</si>
  <si>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</si>
  <si>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</si>
  <si>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</si>
  <si>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</si>
  <si>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</si>
  <si>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</si>
  <si>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</si>
  <si>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</si>
  <si>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</si>
  <si>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</si>
  <si>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</si>
  <si>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</si>
  <si>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</si>
  <si>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</si>
  <si>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</si>
  <si>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</si>
  <si>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</si>
  <si>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</si>
  <si>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</si>
  <si>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</si>
  <si>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</si>
  <si>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</si>
  <si>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</si>
  <si>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</si>
  <si>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</si>
  <si>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</si>
  <si>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</si>
  <si>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</si>
  <si>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</si>
  <si>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</si>
  <si>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</si>
  <si>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</si>
  <si>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</si>
  <si>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</si>
  <si>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</si>
  <si>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</si>
  <si>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</si>
  <si>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</si>
  <si>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</si>
  <si>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</si>
  <si>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</si>
  <si>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</si>
  <si>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</si>
  <si>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</si>
  <si>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</si>
  <si>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</si>
  <si>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</si>
  <si>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</si>
  <si>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</si>
  <si>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</si>
  <si>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</si>
  <si>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</si>
  <si>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</si>
  <si>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</si>
  <si>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</si>
  <si>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</si>
  <si>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</si>
  <si>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</si>
  <si>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</si>
  <si>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</si>
  <si>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</si>
  <si>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</si>
  <si>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</si>
  <si>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</si>
  <si>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</si>
  <si>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</si>
  <si>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</si>
  <si>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</si>
  <si>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</si>
  <si>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</si>
  <si>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</si>
  <si>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</si>
  <si>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</si>
  <si>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</si>
  <si>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</si>
  <si>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</si>
  <si>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</si>
  <si>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</si>
  <si>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</si>
  <si>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</si>
  <si>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</si>
  <si>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</si>
  <si>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</si>
  <si>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</si>
  <si>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</si>
  <si>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</si>
  <si>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</si>
  <si>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</si>
  <si>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</si>
  <si>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</si>
  <si>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</si>
  <si>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</si>
  <si>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</si>
  <si>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</si>
  <si>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</si>
  <si>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</si>
  <si>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</si>
  <si>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</si>
  <si>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</si>
  <si>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</si>
  <si>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</si>
  <si>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</si>
  <si>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</si>
  <si>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</si>
  <si>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</si>
  <si>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</si>
  <si>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</si>
  <si>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</si>
  <si>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</si>
  <si>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</si>
  <si>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</si>
  <si>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</si>
  <si>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</si>
  <si>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</si>
  <si>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</si>
  <si>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</si>
  <si>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</si>
  <si>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</si>
  <si>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</si>
  <si>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</si>
  <si>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</si>
  <si>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</si>
  <si>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</si>
  <si>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</si>
  <si>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</si>
  <si>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</si>
  <si>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</si>
  <si>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</si>
  <si>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</si>
  <si>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</si>
  <si>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</si>
  <si>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</si>
  <si>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</si>
  <si>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</si>
  <si>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</si>
  <si>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</si>
  <si>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</si>
  <si>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</si>
  <si>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</si>
  <si>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</si>
  <si>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</si>
  <si>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</si>
  <si>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</si>
  <si>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</si>
  <si>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</si>
  <si>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</si>
  <si>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</si>
  <si>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</si>
  <si>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</si>
  <si>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</si>
  <si>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</si>
  <si>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</si>
  <si>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</si>
  <si>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</si>
  <si>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</si>
  <si>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</si>
  <si>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</si>
  <si>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</si>
  <si>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</si>
  <si>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</si>
  <si>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</si>
  <si>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</si>
  <si>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</si>
  <si>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</si>
  <si>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</si>
  <si>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</si>
  <si>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</si>
  <si>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</si>
  <si>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</si>
  <si>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</si>
  <si>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</si>
  <si>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</si>
  <si>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</si>
  <si>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</si>
  <si>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</si>
  <si>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</si>
  <si>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</si>
  <si>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</si>
  <si>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</si>
  <si>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</si>
  <si>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</si>
  <si>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</si>
  <si>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</si>
  <si>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</si>
  <si>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</si>
  <si>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</si>
  <si>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</si>
  <si>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</si>
  <si>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</si>
  <si>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</si>
  <si>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</si>
  <si>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</si>
  <si>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</si>
  <si>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</si>
  <si>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</si>
  <si>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</si>
  <si>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</si>
  <si>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</si>
  <si>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</si>
  <si>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</si>
  <si>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</si>
  <si>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</si>
  <si>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</si>
  <si>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</si>
  <si>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</si>
  <si>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</si>
  <si>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</si>
  <si>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</si>
  <si>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</si>
  <si>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</si>
  <si>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</si>
  <si>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</si>
  <si>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</si>
  <si>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</si>
  <si>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</si>
  <si>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</si>
  <si>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</si>
  <si>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</si>
  <si>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</si>
  <si>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</si>
  <si>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</si>
  <si>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</si>
  <si>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</si>
  <si>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</si>
  <si>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</si>
  <si>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</si>
  <si>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</si>
  <si>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</si>
  <si>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</si>
  <si>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</si>
  <si>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</si>
  <si>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</si>
  <si>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</si>
  <si>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</si>
  <si>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</si>
  <si>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</si>
  <si>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</si>
  <si>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</si>
  <si>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</si>
  <si>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</si>
  <si>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</si>
  <si>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</si>
  <si>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</si>
  <si>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</si>
  <si>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</si>
  <si>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</si>
  <si>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</si>
  <si>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</si>
  <si>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</si>
  <si>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</si>
  <si>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</si>
  <si>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</si>
  <si>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</si>
  <si>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</si>
  <si>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</si>
  <si>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</si>
  <si>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</si>
  <si>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</si>
  <si>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</si>
  <si>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</si>
  <si>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</si>
  <si>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</si>
  <si>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</si>
  <si>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</si>
  <si>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</si>
  <si>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</si>
  <si>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</si>
  <si>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</si>
  <si>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</si>
  <si>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</si>
  <si>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</si>
  <si>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</si>
  <si>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</si>
  <si>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</si>
  <si>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</si>
  <si>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</si>
  <si>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</si>
  <si>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</si>
  <si>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</si>
  <si>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</si>
  <si>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</si>
  <si>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</si>
  <si>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</si>
  <si>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</si>
  <si>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</si>
  <si>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</si>
  <si>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</si>
  <si>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</si>
  <si>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</si>
  <si>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</si>
  <si>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</si>
  <si>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</si>
  <si>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</si>
  <si>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</si>
  <si>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</si>
  <si>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</si>
  <si>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</si>
  <si>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</si>
  <si>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</si>
  <si>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</si>
  <si>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</si>
  <si>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</si>
  <si>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</si>
  <si>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</si>
  <si>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</si>
  <si>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</si>
  <si>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</si>
  <si>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</si>
  <si>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</si>
  <si>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</si>
  <si>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</si>
  <si>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</si>
  <si>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</si>
  <si>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</si>
  <si>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</si>
  <si>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</si>
  <si>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</si>
  <si>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</si>
  <si>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</si>
  <si>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</si>
  <si>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</si>
  <si>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</si>
  <si>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</si>
  <si>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</si>
  <si>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</si>
  <si>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</si>
  <si>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</si>
  <si>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</si>
  <si>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</si>
  <si>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</si>
  <si>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</si>
  <si>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</si>
  <si>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</si>
  <si>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</si>
  <si>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</si>
  <si>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</si>
  <si>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</si>
  <si>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</si>
  <si>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</si>
  <si>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</si>
  <si>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</si>
  <si>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</si>
  <si>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</si>
  <si>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</si>
  <si>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</si>
  <si>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</si>
  <si>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</si>
  <si>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</si>
  <si>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</si>
  <si>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</si>
  <si>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</si>
  <si>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</si>
  <si>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</si>
  <si>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</si>
  <si>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</si>
  <si>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</si>
  <si>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</si>
  <si>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</si>
  <si>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</si>
  <si>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</si>
  <si>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</si>
  <si>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</si>
  <si>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</si>
  <si>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</si>
  <si>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</si>
  <si>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</si>
  <si>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</si>
  <si>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</si>
  <si>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</si>
  <si>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</si>
  <si>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</si>
  <si>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</si>
  <si>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</si>
  <si>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</si>
  <si>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</si>
  <si>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</si>
  <si>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</si>
  <si>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</si>
  <si>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</si>
  <si>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</si>
  <si>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</si>
  <si>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</si>
  <si>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</si>
  <si>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</si>
  <si>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</si>
  <si>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</si>
  <si>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</si>
  <si>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</si>
  <si>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</si>
  <si>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</si>
  <si>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</si>
  <si>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</si>
  <si>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</si>
  <si>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</si>
  <si>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</si>
  <si>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</si>
  <si>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</si>
  <si>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</si>
  <si>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</si>
  <si>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</si>
  <si>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</si>
  <si>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</si>
  <si>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</si>
  <si>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</si>
  <si>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</si>
  <si>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</si>
  <si>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</si>
  <si>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</si>
  <si>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</si>
  <si>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</si>
  <si>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</si>
  <si>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</si>
  <si>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</si>
  <si>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</si>
  <si>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</si>
  <si>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</si>
  <si>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</si>
  <si>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</si>
  <si>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</si>
  <si>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</si>
  <si>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</si>
  <si>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</si>
  <si>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</si>
  <si>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</si>
  <si>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</si>
  <si>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</si>
  <si>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</si>
  <si>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</si>
  <si>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</si>
  <si>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</si>
  <si>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</si>
  <si>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</si>
  <si>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</si>
  <si>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</si>
  <si>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</si>
  <si>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</si>
  <si>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</si>
  <si>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</si>
  <si>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</si>
  <si>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</si>
  <si>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</si>
  <si>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</si>
  <si>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</si>
  <si>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</si>
  <si>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</si>
  <si>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</si>
  <si>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</si>
  <si>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</si>
  <si>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</si>
  <si>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</si>
  <si>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</si>
  <si>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</si>
  <si>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</si>
  <si>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</si>
  <si>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</si>
  <si>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</si>
  <si>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</si>
  <si>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</si>
  <si>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</si>
  <si>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</si>
  <si>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</si>
  <si>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</si>
  <si>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</si>
  <si>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</si>
  <si>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</si>
  <si>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</si>
  <si>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</si>
  <si>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</si>
  <si>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</si>
  <si>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</si>
  <si>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</si>
  <si>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</si>
  <si>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</si>
  <si>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</si>
  <si>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</si>
  <si>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</si>
  <si>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</si>
  <si>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</si>
  <si>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</si>
  <si>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</si>
  <si>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</si>
  <si>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</si>
  <si>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</si>
  <si>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</si>
  <si>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</si>
  <si>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</si>
  <si>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</si>
  <si>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</si>
  <si>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</si>
  <si>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</si>
  <si>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</si>
  <si>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</si>
  <si>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</si>
  <si>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</si>
  <si>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</si>
  <si>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</si>
  <si>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</si>
  <si>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</si>
  <si>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</si>
  <si>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</si>
  <si>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</si>
  <si>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</si>
  <si>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</si>
  <si>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</si>
  <si>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</si>
  <si>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</si>
  <si>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</si>
  <si>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</si>
  <si>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</si>
  <si>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</si>
  <si>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</si>
  <si>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</si>
  <si>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</si>
  <si>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</si>
  <si>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</si>
  <si>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</si>
  <si>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</si>
  <si>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</si>
  <si>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</si>
  <si>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</si>
  <si>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</si>
  <si>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</si>
  <si>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</si>
  <si>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</si>
  <si>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</si>
  <si>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</si>
  <si>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</si>
  <si>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</si>
  <si>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</si>
  <si>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</si>
  <si>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</si>
  <si>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</si>
  <si>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</si>
  <si>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</si>
  <si>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</si>
  <si>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</si>
  <si>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</si>
  <si>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</si>
  <si>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</si>
  <si>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</si>
  <si>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</si>
  <si>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</si>
  <si>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</si>
  <si>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</si>
  <si>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</si>
  <si>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</si>
  <si>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</si>
  <si>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</si>
  <si>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</si>
  <si>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</si>
  <si>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</si>
  <si>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</si>
  <si>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</si>
  <si>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</si>
  <si>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</si>
  <si>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</si>
  <si>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</si>
  <si>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</si>
  <si>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</si>
  <si>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</si>
  <si>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</si>
  <si>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</si>
  <si>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</si>
  <si>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</si>
  <si>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</si>
  <si>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</si>
  <si>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</si>
  <si>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</si>
  <si>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</si>
  <si>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</si>
  <si>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</si>
  <si>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</si>
  <si>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</si>
  <si>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</si>
  <si>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</si>
  <si>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</si>
  <si>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</si>
  <si>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</si>
  <si>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</si>
  <si>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</si>
  <si>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</si>
  <si>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</si>
  <si>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</si>
  <si>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</si>
  <si>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</si>
  <si>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</si>
  <si>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</si>
  <si>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</si>
  <si>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</si>
  <si>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</si>
  <si>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</si>
  <si>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</si>
  <si>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</si>
  <si>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</si>
  <si>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</si>
  <si>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</si>
  <si>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</si>
  <si>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</si>
  <si>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</si>
  <si>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</si>
  <si>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</si>
  <si>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</si>
  <si>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</si>
  <si>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</si>
  <si>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</si>
  <si>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</si>
  <si>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</si>
  <si>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</si>
  <si>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</si>
  <si>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</si>
  <si>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</si>
  <si>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</si>
  <si>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</si>
  <si>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</si>
  <si>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</si>
  <si>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</si>
  <si>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</si>
  <si>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</si>
  <si>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</si>
  <si>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</si>
  <si>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</si>
  <si>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</si>
  <si>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</si>
  <si>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</si>
  <si>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</si>
  <si>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</si>
  <si>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</si>
  <si>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</si>
  <si>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</si>
  <si>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</si>
  <si>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</si>
  <si>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</si>
  <si>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</si>
  <si>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</si>
  <si>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</si>
  <si>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</si>
  <si>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</si>
  <si>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</si>
  <si>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</si>
  <si>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</si>
  <si>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</si>
  <si>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</si>
  <si>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</si>
  <si>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</si>
  <si>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</si>
  <si>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</si>
  <si>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</si>
  <si>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</si>
  <si>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</si>
  <si>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</si>
  <si>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</si>
  <si>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</si>
  <si>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</si>
  <si>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</si>
  <si>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</si>
  <si>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</si>
  <si>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</si>
  <si>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</si>
  <si>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</si>
  <si>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</si>
  <si>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</si>
  <si>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</si>
  <si>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</si>
  <si>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</si>
  <si>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</si>
  <si>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</si>
  <si>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</si>
  <si>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</si>
  <si>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</si>
  <si>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</si>
  <si>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</si>
  <si>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</si>
  <si>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</si>
  <si>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</si>
  <si>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</si>
  <si>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</si>
  <si>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</si>
  <si>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</si>
  <si>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</si>
  <si>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</si>
  <si>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</si>
  <si>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</si>
  <si>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</si>
  <si>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</si>
  <si>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</si>
  <si>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</si>
  <si>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</si>
  <si>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</si>
  <si>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</si>
  <si>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</si>
  <si>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</si>
  <si>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</si>
  <si>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</si>
  <si>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</si>
  <si>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</si>
  <si>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</si>
  <si>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</si>
  <si>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</si>
  <si>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</si>
  <si>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</si>
  <si>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</si>
  <si>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</si>
  <si>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</si>
  <si>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</si>
  <si>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</si>
  <si>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</si>
  <si>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</si>
  <si>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</si>
  <si>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</si>
  <si>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</si>
  <si>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</si>
  <si>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</si>
  <si>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</si>
  <si>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</si>
  <si>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</si>
  <si>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</si>
  <si>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</si>
  <si>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</si>
  <si>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</si>
  <si>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</si>
  <si>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</si>
  <si>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</si>
  <si>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</si>
  <si>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</si>
  <si>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</si>
  <si>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</si>
  <si>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</si>
  <si>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</si>
  <si>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</si>
  <si>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</si>
  <si>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</si>
  <si>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</si>
  <si>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</si>
  <si>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</si>
  <si>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</si>
  <si>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</si>
  <si>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</si>
  <si>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</si>
  <si>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</si>
  <si>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</si>
  <si>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</si>
  <si>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</si>
  <si>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</si>
  <si>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</si>
  <si>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</si>
  <si>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</si>
  <si>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</si>
  <si>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</si>
  <si>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</si>
  <si>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</si>
  <si>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</si>
  <si>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</si>
  <si>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</si>
  <si>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</si>
  <si>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</si>
  <si>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</si>
  <si>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</si>
  <si>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</si>
  <si>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</si>
  <si>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</si>
  <si>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</si>
  <si>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</si>
  <si>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</si>
  <si>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</si>
  <si>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</si>
  <si>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</si>
  <si>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</si>
  <si>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</si>
  <si>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</si>
  <si>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</si>
  <si>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</si>
  <si>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</si>
  <si>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</si>
  <si>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</si>
  <si>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</si>
  <si>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</si>
  <si>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</si>
  <si>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</si>
  <si>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</si>
  <si>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</si>
  <si>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</si>
  <si>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</si>
  <si>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</si>
  <si>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</si>
  <si>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</si>
  <si>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</si>
  <si>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</si>
  <si>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</si>
  <si>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</si>
  <si>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</si>
  <si>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</si>
  <si>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</si>
  <si>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</si>
  <si>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</si>
  <si>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</si>
  <si>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</si>
  <si>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</si>
  <si>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</si>
  <si>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</si>
  <si>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</si>
  <si>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</si>
  <si>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</si>
  <si>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</si>
  <si>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</si>
  <si>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</si>
  <si>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</si>
  <si>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</si>
  <si>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</si>
  <si>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</si>
  <si>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</si>
  <si>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</si>
  <si>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</si>
  <si>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</si>
  <si>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</si>
  <si>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</si>
  <si>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</si>
  <si>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</si>
  <si>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</si>
  <si>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</si>
  <si>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</si>
  <si>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</si>
  <si>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</si>
  <si>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</si>
  <si>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</si>
  <si>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</si>
  <si>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</si>
  <si>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</si>
  <si>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</si>
  <si>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</si>
  <si>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</si>
  <si>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</si>
  <si>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</si>
  <si>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</si>
  <si>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</si>
  <si>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</si>
  <si>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</si>
  <si>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</si>
  <si>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</si>
  <si>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</si>
  <si>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</si>
  <si>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</si>
  <si>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</si>
  <si>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</si>
  <si>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</si>
  <si>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</si>
  <si>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</si>
  <si>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</si>
  <si>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</si>
  <si>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</si>
  <si>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</si>
  <si>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</si>
  <si>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</si>
  <si>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</si>
  <si>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</si>
  <si>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</si>
  <si>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</si>
  <si>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</si>
  <si>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</si>
  <si>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</si>
  <si>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</si>
  <si>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</si>
  <si>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</si>
  <si>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</si>
  <si>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</si>
  <si>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</si>
  <si>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</si>
  <si>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</si>
  <si>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</si>
  <si>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</si>
  <si>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</si>
  <si>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</si>
  <si>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</si>
  <si>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</si>
  <si>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</si>
  <si>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</si>
  <si>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</si>
  <si>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</si>
  <si>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</si>
  <si>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</si>
  <si>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</si>
  <si>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</si>
  <si>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</si>
  <si>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</si>
  <si>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</si>
  <si>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</si>
  <si>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</si>
  <si>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</si>
  <si>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</si>
  <si>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</si>
  <si>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</si>
  <si>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</si>
  <si>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</si>
  <si>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</si>
  <si>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</si>
  <si>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</si>
  <si>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</si>
  <si>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</si>
  <si>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</si>
  <si>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</si>
  <si>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</si>
  <si>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</si>
  <si>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</si>
  <si>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</si>
  <si>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</si>
  <si>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</si>
  <si>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</si>
  <si>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</si>
  <si>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</si>
  <si>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</si>
  <si>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</si>
  <si>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</si>
  <si>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</si>
  <si>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</si>
  <si>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</si>
  <si>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</si>
  <si>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</si>
  <si>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</si>
  <si>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</si>
  <si>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</si>
  <si>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</si>
  <si>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</si>
  <si>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</si>
  <si>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</si>
  <si>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</si>
  <si>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</si>
  <si>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</si>
  <si>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</si>
  <si>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</si>
  <si>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</si>
  <si>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</si>
  <si>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</si>
  <si>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</si>
  <si>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</si>
  <si>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</si>
  <si>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</si>
  <si>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</si>
  <si>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</si>
  <si>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</si>
  <si>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</si>
  <si>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</si>
  <si>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</si>
  <si>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</si>
  <si>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</si>
  <si>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</si>
  <si>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</si>
  <si>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</si>
  <si>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</si>
  <si>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</si>
  <si>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</si>
  <si>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</si>
  <si>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</si>
  <si>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</si>
  <si>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</si>
  <si>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</si>
  <si>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</si>
  <si>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</si>
  <si>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</si>
  <si>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</si>
  <si>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</si>
  <si>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</si>
  <si>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</si>
  <si>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</si>
  <si>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</si>
  <si>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</si>
  <si>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</si>
  <si>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</si>
  <si>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</si>
  <si>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</si>
  <si>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</si>
  <si>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</si>
  <si>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</si>
  <si>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</si>
  <si>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</si>
  <si>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</si>
  <si>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</si>
  <si>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</si>
  <si>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</si>
  <si>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</si>
  <si>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</si>
  <si>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</si>
  <si>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</si>
  <si>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</si>
  <si>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</si>
  <si>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</si>
  <si>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</si>
  <si>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</si>
  <si>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</si>
  <si>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</si>
  <si>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</si>
  <si>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</si>
  <si>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</si>
  <si>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</si>
  <si>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</si>
  <si>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</si>
  <si>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</si>
  <si>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</si>
  <si>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</si>
  <si>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</si>
  <si>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</si>
  <si>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</si>
  <si>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</si>
  <si>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</si>
  <si>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</si>
  <si>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</si>
  <si>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</si>
  <si>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</si>
  <si>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</si>
  <si>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</si>
  <si>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</si>
  <si>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</si>
  <si>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</si>
  <si>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</si>
  <si>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</si>
  <si>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</si>
  <si>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</si>
  <si>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</si>
  <si>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</si>
  <si>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</si>
  <si>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</si>
  <si>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</si>
  <si>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</si>
  <si>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</si>
  <si>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</si>
  <si>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</si>
  <si>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</si>
  <si>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</si>
  <si>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</si>
  <si>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</si>
  <si>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</si>
  <si>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</si>
  <si>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</si>
  <si>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</si>
  <si>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</si>
  <si>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</si>
  <si>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</si>
  <si>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</si>
  <si>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</si>
  <si>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</si>
  <si>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</si>
  <si>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</si>
  <si>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</si>
  <si>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</si>
  <si>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</si>
  <si>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</si>
  <si>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</si>
  <si>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</si>
  <si>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</si>
  <si>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</si>
  <si>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</si>
  <si>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</si>
  <si>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</si>
  <si>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</si>
  <si>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</si>
  <si>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</si>
  <si>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</si>
  <si>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</si>
  <si>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</si>
  <si>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</si>
  <si>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</si>
  <si>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</si>
  <si>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</si>
  <si>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</si>
  <si>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</si>
  <si>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</si>
  <si>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</si>
  <si>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</si>
  <si>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</si>
  <si>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</si>
  <si>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</si>
  <si>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</si>
  <si>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</si>
  <si>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</si>
  <si>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</si>
  <si>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</si>
  <si>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</si>
  <si>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</si>
  <si>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</si>
  <si>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</si>
  <si>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</si>
  <si>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</si>
  <si>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</si>
  <si>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</si>
  <si>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</si>
  <si>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</si>
  <si>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</si>
  <si>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</si>
  <si>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</si>
  <si>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</si>
  <si>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</si>
  <si>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</si>
  <si>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</si>
  <si>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</si>
  <si>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</si>
  <si>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</si>
  <si>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</si>
  <si>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</si>
  <si>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</si>
  <si>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</si>
  <si>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</si>
  <si>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</si>
  <si>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</si>
  <si>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</si>
  <si>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</si>
  <si>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</si>
  <si>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</si>
  <si>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</si>
  <si>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</si>
  <si>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</si>
  <si>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</si>
  <si>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</si>
  <si>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</si>
  <si>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</si>
  <si>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</si>
  <si>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</si>
  <si>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</si>
  <si>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</si>
  <si>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</si>
  <si>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</si>
  <si>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</si>
  <si>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</si>
  <si>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</si>
  <si>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</si>
  <si>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</si>
  <si>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</si>
  <si>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</si>
  <si>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</si>
  <si>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</si>
  <si>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</si>
  <si>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</si>
  <si>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</si>
  <si>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</si>
  <si>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</si>
  <si>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</si>
  <si>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</si>
  <si>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</si>
  <si>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</si>
  <si>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</si>
  <si>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</si>
  <si>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</si>
  <si>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</si>
  <si>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</si>
  <si>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</si>
  <si>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</si>
  <si>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</si>
  <si>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</si>
  <si>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</si>
  <si>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</si>
  <si>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</si>
  <si>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</si>
  <si>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</si>
  <si>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</si>
  <si>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</si>
  <si>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</si>
  <si>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</si>
  <si>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</si>
  <si>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</si>
  <si>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</si>
  <si>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</si>
  <si>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</si>
  <si>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</si>
  <si>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</si>
  <si>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</si>
  <si>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</si>
  <si>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</si>
  <si>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</si>
  <si>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</si>
  <si>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</si>
  <si>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</si>
  <si>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</si>
  <si>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</si>
  <si>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</si>
  <si>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</si>
  <si>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</si>
  <si>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</si>
  <si>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</si>
  <si>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</si>
  <si>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</si>
  <si>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</si>
  <si>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</si>
  <si>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</si>
  <si>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</si>
  <si>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</si>
  <si>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</si>
  <si>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</si>
  <si>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</si>
  <si>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</si>
  <si>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</si>
  <si>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</si>
  <si>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</si>
  <si>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</si>
  <si>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</si>
  <si>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</si>
  <si>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</si>
  <si>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</si>
  <si>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</si>
  <si>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</si>
  <si>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</si>
  <si>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</si>
  <si>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</si>
  <si>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</si>
  <si>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</si>
  <si>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</si>
  <si>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</si>
  <si>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</si>
  <si>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</si>
  <si>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</si>
  <si>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</si>
  <si>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</si>
  <si>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</si>
  <si>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</si>
  <si>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</si>
  <si>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</si>
  <si>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</si>
  <si>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</si>
  <si>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</si>
  <si>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</si>
  <si>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</si>
  <si>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</si>
  <si>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</si>
  <si>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</si>
  <si>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</si>
  <si>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</si>
  <si>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</si>
  <si>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</si>
  <si>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</si>
  <si>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</si>
  <si>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</si>
  <si>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</si>
  <si>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</si>
  <si>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</si>
  <si>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</si>
  <si>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</si>
  <si>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</si>
  <si>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</si>
  <si>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</si>
  <si>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</si>
  <si>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</si>
  <si>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</si>
  <si>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</si>
  <si>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</si>
  <si>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</si>
  <si>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</si>
  <si>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</si>
  <si>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</si>
  <si>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</si>
  <si>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</si>
  <si>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</si>
  <si>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</si>
  <si>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</si>
  <si>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</si>
  <si>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</si>
  <si>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</si>
  <si>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</si>
  <si>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</si>
  <si>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</si>
  <si>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</si>
  <si>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</si>
  <si>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</si>
  <si>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</si>
  <si>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</si>
  <si>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</si>
  <si>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</si>
  <si>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</si>
  <si>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</si>
  <si>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</si>
  <si>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</si>
  <si>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</si>
  <si>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</si>
  <si>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</si>
  <si>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</si>
  <si>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</si>
  <si>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</si>
  <si>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</si>
  <si>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</si>
  <si>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</si>
  <si>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</si>
  <si>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</si>
  <si>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</si>
  <si>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</si>
  <si>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</si>
  <si>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</si>
  <si>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</si>
  <si>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</si>
  <si>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</si>
  <si>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</si>
  <si>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</si>
  <si>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</si>
  <si>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</si>
  <si>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</si>
  <si>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</si>
  <si>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</si>
  <si>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</si>
  <si>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</si>
  <si>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</si>
  <si>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</si>
  <si>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</si>
  <si>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</si>
  <si>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</si>
  <si>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</si>
  <si>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</si>
  <si>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</si>
  <si>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</si>
  <si>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</si>
  <si>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</si>
  <si>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</si>
  <si>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</si>
  <si>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</si>
  <si>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</si>
  <si>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</si>
  <si>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</si>
  <si>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</si>
  <si>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</si>
  <si>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</si>
  <si>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</si>
  <si>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</si>
  <si>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</si>
  <si>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</si>
  <si>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</si>
  <si>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</si>
  <si>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</si>
  <si>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</si>
  <si>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</si>
  <si>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</si>
  <si>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</si>
  <si>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</si>
  <si>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</si>
  <si>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</si>
  <si>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</si>
  <si>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</si>
  <si>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</si>
  <si>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</si>
  <si>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</si>
  <si>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</si>
  <si>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</si>
  <si>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</si>
  <si>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</si>
  <si>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</si>
  <si>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</si>
  <si>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</si>
  <si>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</si>
  <si>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</si>
  <si>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</si>
  <si>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</si>
  <si>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</si>
  <si>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</si>
  <si>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</si>
  <si>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</si>
  <si>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</si>
  <si>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</si>
  <si>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</si>
  <si>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</si>
  <si>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</si>
  <si>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</si>
  <si>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</si>
  <si>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</si>
  <si>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</si>
  <si>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</si>
  <si>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</si>
  <si>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</si>
  <si>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</si>
  <si>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</si>
  <si>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</si>
  <si>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</si>
  <si>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</si>
  <si>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</si>
  <si>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</si>
  <si>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</si>
  <si>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</si>
  <si>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</si>
  <si>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</si>
  <si>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</si>
  <si>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</si>
  <si>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</si>
  <si>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</si>
  <si>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</si>
  <si>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</si>
  <si>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</si>
  <si>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</si>
  <si>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</si>
  <si>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</si>
  <si>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</si>
  <si>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</si>
  <si>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</si>
  <si>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</si>
  <si>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</si>
  <si>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</si>
  <si>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</si>
  <si>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</si>
  <si>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</si>
  <si>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</si>
  <si>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</si>
  <si>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</si>
  <si>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</si>
  <si>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</si>
  <si>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</si>
  <si>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</si>
  <si>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</si>
  <si>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</si>
  <si>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</si>
  <si>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</si>
  <si>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</si>
  <si>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</si>
  <si>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</si>
  <si>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</si>
  <si>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</si>
  <si>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</si>
  <si>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</si>
  <si>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</si>
  <si>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</si>
  <si>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</si>
  <si>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</si>
  <si>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</si>
  <si>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</si>
  <si>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</si>
  <si>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</si>
  <si>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</si>
  <si>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</si>
  <si>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</si>
  <si>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</si>
  <si>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</si>
  <si>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</si>
  <si>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</si>
  <si>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</si>
  <si>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</si>
  <si>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</si>
  <si>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</si>
  <si>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</si>
  <si>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</si>
  <si>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</si>
  <si>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</si>
  <si>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</si>
  <si>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</si>
  <si>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</si>
  <si>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</si>
  <si>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</si>
  <si>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</si>
  <si>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</si>
  <si>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</si>
  <si>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</si>
  <si>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</si>
  <si>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</si>
  <si>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</si>
  <si>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</si>
  <si>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</si>
  <si>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</si>
  <si>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</si>
  <si>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</si>
  <si>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</si>
  <si>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</si>
  <si>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</si>
  <si>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</si>
  <si>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</si>
  <si>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</si>
  <si>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</si>
  <si>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</si>
  <si>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</si>
  <si>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</si>
  <si>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</si>
  <si>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</si>
  <si>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</si>
  <si>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</si>
  <si>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</si>
  <si>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</si>
  <si>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</si>
  <si>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</si>
  <si>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</si>
  <si>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</si>
  <si>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</si>
  <si>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</si>
  <si>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</si>
  <si>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</si>
  <si>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</si>
  <si>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</si>
  <si>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</si>
  <si>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</si>
  <si>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</si>
  <si>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</si>
  <si>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</si>
  <si>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</si>
  <si>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</si>
  <si>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</si>
  <si>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</si>
  <si>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</si>
  <si>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</si>
  <si>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</si>
  <si>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</si>
  <si>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</si>
  <si>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</si>
  <si>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</si>
  <si>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</si>
  <si>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</si>
  <si>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</si>
  <si>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</si>
  <si>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</si>
  <si>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</si>
  <si>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</si>
  <si>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</si>
  <si>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</si>
  <si>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</si>
  <si>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</si>
  <si>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</si>
  <si>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</si>
  <si>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</si>
  <si>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</si>
  <si>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</si>
  <si>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</si>
  <si>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</si>
  <si>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</si>
  <si>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</si>
  <si>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</si>
  <si>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</si>
  <si>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</si>
  <si>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</si>
  <si>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</si>
  <si>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</si>
  <si>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</si>
  <si>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</si>
  <si>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</si>
  <si>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</si>
  <si>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</si>
  <si>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</si>
  <si>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</si>
  <si>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</si>
  <si>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</si>
  <si>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</si>
  <si>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</si>
  <si>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</si>
  <si>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</si>
  <si>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</si>
  <si>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</si>
  <si>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</si>
  <si>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</si>
  <si>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</si>
  <si>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</si>
  <si>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</si>
  <si>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</si>
  <si>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</si>
  <si>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</si>
  <si>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</si>
  <si>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</si>
  <si>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</si>
  <si>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</si>
  <si>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</si>
  <si>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</si>
  <si>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</si>
  <si>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</si>
  <si>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</si>
  <si>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</si>
  <si>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</si>
  <si>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</si>
  <si>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</si>
  <si>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</si>
  <si>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</si>
  <si>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</si>
  <si>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</si>
  <si>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</si>
  <si>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</si>
  <si>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</si>
  <si>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</si>
  <si>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</si>
  <si>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</si>
  <si>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</si>
  <si>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</si>
  <si>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</si>
  <si>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</si>
  <si>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</si>
  <si>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</si>
  <si>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</si>
  <si>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</si>
  <si>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</si>
  <si>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</si>
  <si>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</si>
  <si>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</si>
  <si>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</si>
  <si>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</si>
  <si>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</si>
  <si>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</si>
  <si>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</si>
  <si>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</si>
  <si>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</si>
  <si>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</si>
  <si>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</si>
  <si>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</si>
  <si>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</si>
  <si>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</si>
  <si>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</si>
  <si>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</si>
  <si>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</si>
  <si>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</si>
  <si>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</si>
  <si>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</si>
  <si>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</si>
  <si>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</si>
  <si>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</si>
  <si>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</si>
  <si>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</si>
  <si>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</si>
  <si>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</si>
  <si>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</si>
  <si>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</si>
  <si>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</si>
  <si>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</si>
  <si>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</si>
  <si>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</si>
  <si>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</si>
  <si>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</si>
  <si>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</si>
  <si>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</si>
  <si>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</si>
  <si>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</si>
  <si>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</si>
  <si>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</si>
  <si>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</si>
  <si>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</si>
  <si>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</si>
  <si>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</si>
  <si>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</si>
  <si>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</si>
  <si>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</si>
  <si>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</si>
  <si>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</si>
  <si>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</si>
  <si>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</si>
  <si>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</si>
  <si>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</si>
  <si>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</si>
  <si>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</si>
  <si>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</si>
  <si>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</si>
  <si>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</si>
  <si>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</si>
  <si>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</si>
  <si>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</si>
  <si>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</si>
  <si>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</si>
  <si>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</si>
  <si>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</si>
  <si>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</si>
  <si>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</si>
  <si>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</si>
  <si>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</si>
  <si>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</si>
  <si>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</si>
  <si>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</si>
  <si>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</si>
  <si>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</si>
  <si>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</si>
  <si>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</si>
  <si>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</si>
  <si>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</si>
  <si>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</si>
  <si>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</si>
  <si>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</si>
  <si>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</si>
  <si>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</si>
  <si>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</si>
  <si>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</si>
  <si>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</si>
  <si>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</si>
  <si>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</si>
  <si>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</si>
  <si>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</si>
  <si>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</si>
  <si>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</si>
  <si>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</si>
  <si>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</si>
  <si>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</si>
  <si>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</si>
  <si>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</si>
  <si>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</si>
  <si>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</si>
  <si>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</si>
  <si>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</si>
  <si>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</si>
  <si>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</si>
  <si>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</si>
  <si>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</si>
  <si>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</si>
  <si>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</si>
  <si>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</si>
  <si>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</si>
  <si>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</si>
  <si>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</si>
  <si>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</si>
  <si>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</si>
  <si>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</si>
  <si>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</si>
  <si>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</si>
  <si>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</si>
  <si>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</si>
  <si>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</si>
  <si>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</si>
  <si>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</si>
  <si>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</si>
  <si>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</si>
  <si>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</si>
  <si>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</si>
  <si>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</si>
  <si>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</si>
  <si>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</si>
  <si>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</si>
  <si>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</si>
  <si>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</si>
  <si>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</si>
  <si>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</si>
  <si>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</si>
  <si>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</si>
  <si>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</si>
  <si>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</si>
  <si>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</si>
  <si>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</si>
  <si>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</si>
  <si>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</si>
  <si>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</si>
  <si>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</si>
  <si>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</si>
  <si>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</si>
  <si>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</si>
  <si>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</si>
  <si>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</si>
  <si>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</si>
  <si>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</si>
  <si>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</si>
  <si>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</si>
  <si>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</si>
  <si>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</si>
  <si>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</si>
  <si>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</si>
  <si>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</si>
  <si>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</si>
  <si>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</si>
  <si>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</si>
  <si>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</si>
  <si>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</si>
  <si>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</si>
  <si>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</si>
  <si>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</si>
  <si>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</si>
  <si>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</si>
  <si>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</si>
  <si>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</si>
  <si>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</si>
  <si>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</si>
  <si>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</si>
  <si>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</si>
  <si>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</si>
  <si>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</si>
  <si>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</si>
  <si>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</si>
  <si>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</si>
  <si>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</si>
  <si>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</si>
  <si>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</si>
  <si>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</si>
  <si>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</si>
  <si>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</si>
  <si>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</si>
  <si>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</si>
  <si>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</si>
  <si>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</si>
  <si>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</si>
  <si>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</si>
  <si>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</si>
  <si>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</si>
  <si>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</si>
  <si>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</si>
  <si>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</si>
  <si>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</si>
  <si>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</si>
  <si>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</si>
  <si>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</si>
  <si>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</si>
  <si>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</si>
  <si>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</si>
  <si>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</si>
  <si>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</si>
  <si>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</si>
  <si>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</si>
  <si>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</si>
  <si>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</si>
  <si>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</si>
  <si>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</si>
  <si>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</si>
  <si>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</si>
  <si>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</si>
  <si>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</si>
  <si>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</si>
  <si>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</si>
  <si>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</si>
  <si>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</si>
  <si>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</si>
  <si>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</si>
  <si>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</si>
  <si>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</si>
  <si>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</si>
  <si>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</si>
  <si>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</si>
  <si>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</si>
  <si>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</si>
  <si>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</si>
  <si>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</si>
  <si>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</si>
  <si>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</si>
  <si>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</si>
  <si>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</si>
  <si>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</si>
  <si>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</si>
  <si>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</si>
  <si>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</si>
  <si>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</si>
  <si>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</si>
  <si>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</si>
  <si>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</si>
  <si>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</si>
  <si>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</si>
  <si>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</si>
  <si>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</si>
  <si>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</si>
  <si>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</si>
  <si>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</si>
  <si>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</si>
  <si>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</si>
  <si>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</si>
  <si>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</si>
  <si>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</si>
  <si>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</si>
  <si>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</si>
  <si>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</si>
  <si>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</si>
  <si>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</si>
  <si>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</si>
  <si>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</si>
  <si>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</si>
  <si>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</si>
  <si>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</si>
  <si>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</si>
  <si>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</si>
  <si>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</si>
  <si>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</si>
  <si>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</si>
  <si>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</si>
  <si>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</si>
  <si>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</si>
  <si>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</si>
  <si>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</si>
  <si>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</si>
  <si>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</si>
  <si>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</si>
  <si>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</si>
  <si>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</si>
  <si>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</si>
  <si>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</si>
  <si>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</si>
  <si>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</si>
  <si>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</si>
  <si>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</si>
  <si>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</si>
  <si>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</si>
  <si>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</si>
  <si>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</si>
  <si>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</si>
  <si>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</si>
  <si>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</si>
  <si>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</si>
  <si>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</si>
  <si>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</si>
  <si>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</si>
  <si>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</si>
  <si>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</si>
  <si>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</si>
  <si>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</si>
  <si>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</si>
  <si>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</si>
  <si>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</si>
  <si>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</si>
  <si>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</si>
  <si>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</si>
  <si>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</si>
  <si>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</si>
  <si>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</si>
  <si>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</si>
  <si>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</si>
  <si>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</si>
  <si>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</si>
  <si>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</si>
  <si>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</si>
  <si>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</si>
  <si>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</si>
  <si>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</si>
  <si>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</si>
  <si>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</si>
  <si>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</si>
  <si>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</si>
  <si>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</si>
  <si>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</si>
  <si>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</si>
  <si>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</si>
  <si>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</si>
  <si>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</si>
  <si>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</si>
  <si>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</si>
  <si>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</si>
  <si>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</si>
  <si>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</si>
  <si>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</si>
  <si>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</si>
  <si>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</si>
  <si>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</si>
  <si>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</si>
  <si>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</si>
  <si>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</si>
  <si>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</si>
  <si>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</si>
  <si>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</si>
  <si>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</si>
  <si>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</si>
  <si>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</si>
  <si>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</si>
  <si>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</si>
  <si>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</si>
  <si>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</si>
  <si>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</si>
  <si>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</si>
  <si>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</si>
  <si>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</si>
  <si>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</si>
  <si>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</si>
  <si>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</si>
  <si>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</si>
  <si>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</si>
  <si>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</si>
  <si>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</si>
  <si>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</si>
  <si>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</si>
  <si>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</si>
  <si>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</si>
  <si>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</si>
  <si>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</si>
  <si>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</si>
  <si>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</si>
  <si>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</si>
  <si>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</si>
  <si>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</si>
  <si>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</si>
  <si>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</si>
  <si>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</si>
  <si>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</si>
  <si>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</si>
  <si>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</si>
  <si>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</si>
  <si>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</si>
  <si>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</si>
  <si>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</si>
  <si>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</si>
  <si>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</si>
  <si>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</si>
  <si>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</si>
  <si>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</si>
  <si>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</si>
  <si>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</si>
  <si>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</si>
  <si>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</si>
  <si>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</si>
  <si>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</si>
  <si>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</si>
  <si>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</si>
  <si>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</si>
  <si>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</si>
  <si>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</si>
  <si>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</si>
  <si>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</si>
  <si>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</si>
  <si>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</si>
  <si>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</si>
  <si>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</si>
  <si>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</si>
  <si>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</si>
  <si>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</si>
  <si>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</si>
  <si>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</si>
  <si>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</si>
  <si>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</si>
  <si>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</si>
  <si>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</si>
  <si>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</si>
  <si>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</si>
  <si>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</si>
  <si>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</si>
  <si>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</si>
  <si>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</si>
  <si>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</si>
  <si>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</si>
  <si>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</si>
  <si>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</si>
  <si>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</si>
  <si>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</si>
  <si>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</si>
  <si>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</si>
  <si>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</si>
  <si>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</si>
  <si>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</si>
  <si>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</si>
  <si>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</si>
  <si>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</si>
  <si>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</si>
  <si>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</si>
  <si>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</si>
  <si>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</si>
  <si>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</si>
  <si>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</si>
  <si>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</si>
  <si>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</si>
  <si>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</si>
  <si>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</si>
  <si>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</si>
  <si>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</si>
  <si>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</si>
  <si>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</si>
  <si>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</si>
  <si>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</si>
  <si>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</si>
  <si>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</si>
  <si>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</si>
  <si>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</si>
  <si>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</si>
  <si>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</si>
  <si>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</si>
  <si>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</si>
  <si>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</si>
  <si>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</si>
  <si>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</si>
  <si>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</si>
  <si>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</si>
  <si>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</si>
  <si>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</si>
  <si>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</si>
  <si>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</si>
  <si>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</si>
  <si>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</si>
  <si>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</si>
  <si>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</si>
  <si>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</si>
  <si>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</si>
  <si>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</si>
  <si>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</si>
  <si>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</si>
  <si>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</si>
  <si>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</si>
  <si>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</si>
  <si>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</si>
  <si>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</si>
  <si>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</si>
  <si>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</si>
  <si>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</si>
  <si>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</si>
  <si>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</si>
  <si>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</si>
  <si>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</si>
  <si>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</si>
  <si>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</si>
  <si>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</si>
  <si>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</si>
  <si>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</si>
  <si>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</si>
  <si>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</si>
  <si>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</si>
  <si>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</si>
  <si>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</si>
  <si>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</si>
  <si>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</si>
  <si>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</si>
  <si>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</si>
  <si>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</si>
  <si>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</si>
  <si>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</si>
  <si>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</si>
  <si>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</si>
  <si>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</si>
  <si>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</si>
  <si>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</si>
  <si>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</si>
  <si>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</si>
  <si>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</si>
  <si>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</si>
  <si>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</si>
  <si>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</si>
  <si>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</si>
  <si>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</si>
  <si>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</si>
  <si>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</si>
  <si>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</si>
  <si>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</si>
  <si>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</si>
  <si>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</si>
  <si>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</si>
  <si>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</si>
  <si>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</si>
  <si>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</si>
  <si>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</si>
  <si>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</si>
  <si>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</si>
  <si>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</si>
  <si>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</si>
  <si>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</si>
  <si>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</si>
  <si>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</si>
  <si>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</si>
  <si>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</si>
  <si>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</si>
  <si>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</si>
  <si>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</si>
  <si>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</si>
  <si>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</si>
  <si>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</si>
  <si>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</si>
  <si>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</si>
  <si>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</si>
  <si>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</si>
  <si>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</si>
  <si>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</si>
  <si>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</si>
  <si>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</si>
  <si>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</si>
  <si>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</si>
  <si>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</si>
  <si>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</si>
  <si>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</si>
  <si>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</si>
  <si>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</si>
  <si>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</si>
  <si>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</si>
  <si>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</si>
  <si>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</si>
  <si>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</si>
  <si>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</si>
  <si>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</si>
  <si>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</si>
  <si>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</si>
  <si>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</si>
  <si>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</si>
  <si>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</si>
  <si>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</si>
  <si>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</si>
  <si>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</si>
  <si>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</si>
  <si>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</si>
  <si>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</si>
  <si>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</si>
  <si>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</si>
  <si>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</si>
  <si>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</si>
  <si>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</si>
  <si>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</si>
  <si>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</si>
  <si>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</si>
  <si>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</si>
  <si>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</si>
  <si>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</si>
  <si>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</si>
  <si>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</si>
  <si>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</si>
  <si>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</si>
  <si>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</si>
  <si>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</si>
  <si>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</si>
  <si>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</si>
  <si>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</si>
  <si>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</si>
  <si>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</si>
  <si>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</si>
  <si>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</si>
  <si>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</si>
  <si>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</si>
  <si>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</si>
  <si>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</si>
  <si>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</si>
  <si>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</si>
  <si>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</si>
  <si>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</si>
  <si>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</si>
  <si>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</si>
  <si>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</si>
  <si>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</si>
  <si>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</si>
  <si>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</si>
  <si>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</si>
  <si>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</si>
  <si>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</si>
  <si>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</si>
  <si>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</si>
  <si>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</si>
  <si>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</si>
  <si>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</si>
  <si>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</si>
  <si>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</si>
  <si>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</si>
  <si>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</si>
  <si>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</si>
  <si>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</si>
  <si>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</si>
  <si>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</si>
  <si>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</si>
  <si>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</si>
  <si>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</si>
  <si>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</si>
  <si>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</si>
  <si>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</si>
  <si>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</si>
  <si>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</si>
  <si>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</si>
  <si>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</si>
  <si>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</si>
  <si>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</si>
  <si>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</si>
  <si>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</si>
  <si>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</si>
  <si>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</si>
  <si>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</si>
  <si>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</si>
  <si>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</si>
  <si>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</si>
  <si>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</si>
  <si>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</si>
  <si>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</si>
  <si>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</si>
  <si>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</si>
  <si>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</si>
  <si>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</si>
  <si>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</si>
  <si>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</si>
  <si>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</si>
  <si>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</si>
  <si>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</si>
  <si>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</si>
  <si>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</si>
  <si>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</si>
  <si>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</si>
  <si>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</si>
  <si>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</si>
  <si>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</si>
  <si>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</si>
  <si>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</si>
  <si>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</si>
  <si>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</si>
  <si>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</si>
  <si>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</si>
  <si>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</si>
  <si>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</si>
  <si>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</si>
  <si>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</si>
  <si>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</si>
  <si>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</si>
  <si>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</si>
  <si>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</si>
  <si>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</si>
  <si>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</si>
  <si>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</si>
  <si>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</si>
  <si>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</si>
  <si>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</si>
  <si>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</si>
  <si>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</si>
  <si>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</si>
  <si>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</si>
  <si>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</si>
  <si>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</si>
  <si>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</si>
  <si>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</si>
  <si>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</si>
  <si>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</si>
  <si>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</si>
  <si>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</si>
  <si>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</si>
  <si>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</si>
  <si>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</si>
  <si>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</si>
  <si>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</si>
  <si>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</si>
  <si>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</si>
  <si>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</si>
  <si>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</si>
  <si>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</si>
  <si>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</si>
  <si>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</si>
  <si>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</si>
  <si>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</si>
  <si>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</si>
  <si>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</si>
  <si>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</si>
  <si>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</si>
  <si>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</si>
  <si>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</si>
  <si>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</si>
  <si>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</si>
  <si>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</si>
  <si>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</si>
  <si>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</si>
  <si>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</si>
  <si>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</si>
  <si>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</si>
  <si>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</si>
  <si>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</si>
  <si>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</si>
  <si>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</si>
  <si>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</si>
  <si>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</si>
  <si>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</si>
  <si>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</si>
  <si>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</si>
  <si>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</si>
  <si>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</si>
  <si>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</si>
  <si>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</si>
  <si>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</si>
  <si>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</si>
  <si>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</si>
  <si>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</si>
  <si>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</si>
  <si>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</si>
  <si>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</si>
  <si>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</si>
  <si>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</si>
  <si>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</si>
  <si>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</si>
  <si>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</si>
  <si>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</si>
  <si>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</si>
  <si>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</si>
  <si>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</si>
  <si>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</si>
  <si>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</si>
  <si>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</si>
  <si>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</si>
  <si>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</si>
  <si>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</si>
  <si>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</si>
  <si>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</si>
  <si>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</si>
  <si>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</si>
  <si>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</si>
  <si>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</si>
  <si>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</si>
  <si>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</si>
  <si>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</si>
  <si>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</si>
  <si>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</si>
  <si>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</si>
  <si>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</si>
  <si>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</si>
  <si>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</si>
  <si>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</si>
  <si>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</si>
  <si>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</si>
  <si>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</si>
  <si>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</si>
  <si>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</si>
  <si>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</si>
  <si>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</si>
  <si>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</si>
  <si>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</si>
  <si>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</si>
  <si>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</si>
  <si>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</si>
  <si>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</si>
  <si>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</si>
  <si>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</si>
  <si>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</si>
  <si>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</si>
  <si>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</si>
  <si>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</si>
  <si>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</si>
  <si>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</si>
  <si>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</si>
  <si>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</si>
  <si>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</si>
  <si>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</si>
  <si>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</si>
  <si>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</si>
  <si>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</si>
  <si>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</si>
  <si>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</si>
  <si>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</si>
  <si>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</si>
  <si>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</si>
  <si>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</si>
  <si>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</si>
  <si>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</si>
  <si>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</si>
  <si>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</si>
  <si>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</si>
  <si>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</si>
  <si>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</si>
  <si>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</si>
  <si>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</si>
  <si>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</si>
  <si>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</si>
  <si>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</si>
  <si>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</si>
  <si>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</si>
  <si>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</si>
  <si>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</si>
  <si>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</si>
  <si>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</si>
  <si>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</si>
  <si>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</si>
  <si>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</si>
  <si>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</si>
  <si>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</si>
  <si>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</si>
  <si>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</si>
  <si>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</si>
  <si>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</si>
  <si>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</si>
  <si>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</si>
  <si>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</si>
  <si>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</si>
  <si>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</si>
  <si>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</si>
  <si>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</si>
  <si>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</si>
  <si>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</si>
  <si>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</si>
  <si>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</si>
  <si>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</si>
  <si>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</si>
  <si>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</si>
  <si>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</si>
  <si>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</si>
  <si>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</si>
  <si>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</si>
  <si>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</si>
  <si>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</si>
  <si>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</si>
  <si>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</si>
  <si>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</si>
  <si>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</si>
  <si>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</si>
  <si>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</si>
  <si>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</si>
  <si>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</si>
  <si>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</si>
  <si>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</si>
  <si>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</si>
  <si>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</si>
  <si>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</si>
  <si>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</si>
  <si>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</si>
  <si>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</si>
  <si>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</si>
  <si>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</si>
  <si>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</si>
  <si>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</si>
  <si>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</si>
  <si>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</si>
  <si>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</si>
  <si>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</si>
  <si>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</si>
  <si>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</si>
  <si>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</si>
  <si>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</si>
  <si>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</si>
  <si>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</si>
  <si>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</si>
  <si>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</si>
  <si>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</si>
  <si>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</si>
  <si>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</si>
  <si>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</si>
  <si>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</si>
  <si>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</si>
  <si>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</si>
  <si>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</si>
  <si>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</si>
  <si>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</si>
  <si>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</si>
  <si>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</si>
  <si>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</si>
  <si>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</si>
  <si>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</si>
  <si>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</si>
  <si>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</si>
  <si>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</si>
  <si>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</si>
  <si>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</si>
  <si>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</si>
  <si>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</si>
  <si>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</si>
  <si>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</si>
  <si>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</si>
  <si>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</si>
  <si>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</si>
  <si>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</si>
  <si>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</si>
  <si>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</si>
  <si>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</si>
  <si>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</si>
  <si>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</si>
  <si>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</si>
  <si>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</si>
  <si>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</si>
  <si>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</si>
  <si>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</si>
  <si>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</si>
  <si>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</si>
  <si>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</si>
  <si>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</si>
  <si>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</si>
  <si>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</si>
  <si>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</si>
  <si>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</si>
  <si>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</si>
  <si>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</si>
  <si>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</si>
  <si>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</si>
  <si>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</si>
  <si>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</si>
  <si>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</si>
  <si>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</si>
  <si>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</si>
  <si>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</si>
  <si>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</si>
  <si>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</si>
  <si>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</si>
  <si>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</si>
  <si>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</si>
  <si>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</si>
  <si>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</si>
  <si>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</si>
  <si>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</si>
  <si>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</si>
  <si>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</si>
  <si>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</si>
  <si>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</si>
  <si>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</si>
  <si>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</si>
  <si>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</si>
  <si>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</si>
  <si>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</si>
  <si>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</si>
  <si>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</si>
  <si>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</si>
  <si>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</si>
  <si>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</si>
  <si>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</si>
  <si>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</si>
  <si>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</si>
  <si>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</si>
  <si>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</si>
  <si>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</si>
  <si>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</si>
  <si>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</si>
  <si>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</si>
  <si>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</si>
  <si>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</si>
  <si>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</si>
  <si>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</si>
  <si>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</si>
  <si>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</si>
  <si>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</si>
  <si>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</si>
  <si>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</si>
  <si>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</si>
  <si>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</si>
  <si>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</si>
  <si>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</si>
  <si>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</si>
  <si>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</si>
  <si>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</si>
  <si>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</si>
  <si>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</si>
  <si>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</si>
  <si>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</si>
  <si>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</si>
  <si>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</si>
  <si>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</si>
  <si>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</si>
  <si>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</si>
  <si>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</si>
  <si>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</si>
  <si>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</si>
  <si>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</si>
  <si>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</si>
  <si>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</si>
  <si>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</si>
  <si>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</si>
  <si>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</si>
  <si>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</si>
  <si>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</si>
  <si>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</si>
  <si>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</si>
  <si>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</si>
  <si>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</si>
  <si>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</si>
  <si>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</si>
  <si>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</si>
  <si>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</si>
  <si>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</si>
  <si>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</si>
  <si>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</si>
  <si>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</si>
  <si>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</si>
  <si>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</si>
  <si>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</si>
  <si>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</si>
  <si>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</si>
  <si>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</si>
  <si>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</si>
  <si>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</si>
  <si>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</si>
  <si>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</si>
  <si>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</si>
  <si>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</si>
  <si>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</si>
  <si>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</si>
  <si>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</si>
  <si>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</si>
  <si>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</si>
  <si>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</si>
  <si>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</si>
  <si>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</si>
  <si>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</si>
  <si>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</si>
  <si>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</si>
  <si>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</si>
  <si>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</si>
  <si>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</si>
  <si>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</si>
  <si>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</si>
  <si>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</si>
  <si>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</si>
  <si>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</si>
  <si>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</si>
  <si>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</si>
  <si>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</si>
  <si>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</si>
  <si>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</si>
  <si>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</si>
  <si>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</si>
  <si>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</si>
  <si>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</si>
  <si>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</si>
  <si>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</si>
  <si>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</si>
  <si>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</si>
  <si>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</si>
  <si>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</si>
  <si>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</si>
  <si>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</si>
  <si>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</si>
  <si>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</si>
  <si>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</si>
  <si>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</si>
  <si>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</si>
  <si>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</si>
  <si>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</si>
  <si>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</si>
  <si>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</si>
  <si>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</si>
  <si>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</si>
  <si>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</si>
  <si>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</si>
  <si>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</si>
  <si>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</si>
  <si>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</si>
  <si>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</si>
  <si>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</si>
  <si>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</si>
  <si>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</si>
  <si>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</si>
  <si>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</si>
  <si>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</si>
  <si>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</si>
  <si>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</si>
  <si>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</si>
  <si>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</si>
  <si>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</si>
  <si>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</si>
  <si>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</si>
  <si>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</si>
  <si>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</si>
  <si>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</si>
  <si>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</si>
  <si>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</si>
  <si>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</si>
  <si>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</si>
  <si>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</si>
  <si>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</si>
  <si>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</si>
  <si>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</si>
  <si>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</si>
  <si>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</si>
  <si>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</si>
  <si>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</si>
  <si>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</si>
  <si>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</si>
  <si>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</si>
  <si>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</si>
  <si>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</si>
  <si>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</si>
  <si>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</si>
  <si>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</si>
  <si>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</si>
  <si>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</si>
  <si>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</si>
  <si>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</si>
  <si>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</si>
  <si>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</si>
  <si>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</si>
  <si>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</si>
  <si>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</si>
  <si>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</si>
  <si>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</si>
  <si>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</si>
  <si>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</si>
  <si>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</si>
  <si>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</si>
  <si>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</si>
  <si>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</si>
  <si>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</si>
  <si>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</si>
  <si>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</si>
  <si>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</si>
  <si>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</si>
  <si>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</si>
  <si>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</si>
  <si>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</si>
  <si>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</si>
  <si>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</si>
  <si>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</si>
  <si>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</si>
  <si>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</si>
  <si>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</si>
  <si>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</si>
  <si>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</si>
  <si>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</si>
  <si>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</si>
  <si>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</si>
  <si>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</si>
  <si>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</si>
  <si>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</si>
  <si>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</si>
  <si>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</si>
  <si>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</si>
  <si>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</si>
  <si>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</si>
  <si>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</si>
  <si>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</si>
  <si>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</si>
  <si>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</si>
  <si>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</si>
  <si>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</si>
  <si>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</si>
  <si>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</si>
  <si>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</si>
  <si>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</si>
  <si>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</si>
  <si>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</si>
  <si>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</si>
  <si>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</si>
  <si>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</si>
  <si>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</si>
  <si>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</si>
  <si>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</si>
  <si>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</si>
  <si>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</si>
  <si>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</si>
  <si>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</si>
  <si>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</si>
  <si>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</si>
  <si>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</si>
  <si>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</si>
  <si>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</si>
  <si>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</si>
  <si>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</si>
  <si>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</si>
  <si>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</si>
  <si>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</si>
  <si>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</si>
  <si>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</si>
  <si>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</si>
  <si>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</si>
  <si>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</si>
  <si>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</si>
  <si>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</si>
  <si>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</si>
  <si>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</si>
  <si>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</si>
  <si>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</si>
  <si>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</si>
  <si>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</si>
  <si>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</si>
  <si>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</si>
  <si>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</si>
  <si>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</si>
  <si>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</si>
  <si>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</si>
  <si>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</si>
  <si>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</si>
  <si>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</si>
  <si>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</si>
  <si>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</si>
  <si>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</si>
  <si>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</si>
  <si>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</si>
  <si>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</si>
  <si>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</si>
  <si>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</si>
  <si>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</si>
  <si>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</si>
  <si>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</si>
  <si>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</si>
  <si>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</si>
  <si>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</si>
  <si>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</si>
  <si>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</si>
  <si>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</si>
  <si>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</si>
  <si>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</si>
  <si>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</si>
  <si>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</si>
  <si>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</si>
  <si>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</si>
  <si>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</si>
  <si>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</si>
  <si>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</si>
  <si>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</si>
  <si>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</si>
  <si>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</si>
  <si>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</si>
  <si>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</si>
  <si>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</si>
  <si>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</si>
  <si>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</si>
  <si>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</si>
  <si>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</si>
  <si>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</si>
  <si>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</si>
  <si>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</si>
  <si>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</si>
  <si>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</si>
  <si>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</si>
  <si>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</si>
  <si>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</si>
  <si>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</si>
  <si>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</si>
  <si>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</si>
  <si>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</si>
  <si>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</si>
  <si>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</si>
  <si>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</si>
  <si>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</si>
  <si>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</si>
  <si>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</si>
  <si>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</si>
  <si>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</si>
  <si>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</si>
  <si>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</si>
  <si>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</si>
  <si>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</si>
  <si>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</si>
  <si>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</si>
  <si>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</si>
  <si>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</si>
  <si>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</si>
  <si>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</si>
  <si>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</si>
  <si>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</si>
  <si>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</si>
  <si>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</si>
  <si>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</si>
  <si>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</si>
  <si>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</si>
  <si>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</si>
  <si>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</si>
  <si>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</si>
  <si>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</si>
  <si>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</si>
  <si>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</si>
  <si>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</si>
  <si>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</si>
  <si>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</si>
  <si>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</si>
  <si>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</si>
  <si>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</si>
  <si>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</si>
  <si>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</si>
  <si>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</si>
  <si>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</si>
  <si>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</si>
  <si>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</si>
  <si>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</si>
  <si>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</si>
  <si>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</si>
  <si>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</si>
  <si>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</si>
  <si>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</si>
  <si>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</si>
  <si>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</si>
  <si>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</si>
  <si>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</si>
  <si>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</si>
  <si>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</si>
  <si>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</si>
  <si>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</si>
  <si>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</si>
  <si>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</si>
  <si>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</si>
  <si>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</si>
  <si>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</si>
  <si>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</si>
  <si>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</si>
  <si>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</si>
  <si>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</si>
  <si>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</si>
  <si>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</si>
  <si>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</si>
  <si>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</si>
  <si>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</si>
  <si>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</si>
  <si>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</si>
  <si>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</si>
  <si>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</si>
  <si>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</si>
  <si>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</si>
  <si>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</si>
  <si>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</si>
  <si>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</si>
  <si>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</si>
  <si>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</si>
  <si>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</si>
  <si>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</si>
  <si>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</si>
  <si>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</si>
  <si>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</si>
  <si>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</si>
  <si>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</si>
  <si>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</si>
  <si>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</si>
  <si>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</si>
  <si>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</si>
  <si>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</si>
  <si>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</si>
  <si>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</si>
  <si>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</si>
  <si>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</si>
  <si>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</si>
  <si>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</si>
  <si>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</si>
  <si>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</si>
  <si>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</si>
  <si>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</si>
  <si>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</si>
  <si>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</si>
  <si>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</si>
  <si>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</si>
  <si>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</si>
  <si>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</si>
  <si>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</si>
  <si>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</si>
  <si>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</si>
  <si>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</si>
  <si>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</si>
  <si>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</si>
  <si>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</si>
  <si>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</si>
  <si>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</si>
  <si>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</si>
  <si>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</si>
  <si>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</si>
  <si>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</si>
  <si>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</si>
  <si>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</si>
  <si>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</si>
  <si>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</si>
  <si>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</si>
  <si>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</si>
  <si>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</si>
  <si>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</si>
  <si>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</si>
  <si>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</si>
  <si>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</si>
  <si>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</si>
  <si>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</si>
  <si>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</si>
  <si>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</si>
  <si>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</si>
  <si>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</si>
  <si>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</si>
  <si>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</si>
  <si>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</si>
  <si>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</si>
  <si>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</si>
  <si>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</si>
  <si>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</si>
  <si>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</si>
  <si>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</si>
  <si>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</si>
  <si>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</si>
  <si>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</si>
  <si>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</si>
  <si>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</si>
  <si>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</si>
  <si>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</si>
  <si>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</si>
  <si>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</si>
  <si>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</si>
  <si>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</si>
  <si>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</si>
  <si>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</si>
  <si>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</si>
  <si>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</si>
  <si>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</si>
  <si>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</si>
  <si>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</si>
  <si>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</si>
  <si>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</si>
  <si>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</si>
  <si>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</si>
  <si>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</si>
  <si>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</si>
  <si>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</si>
  <si>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</si>
  <si>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</si>
  <si>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</si>
  <si>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</si>
  <si>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</si>
  <si>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</si>
  <si>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</si>
  <si>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</si>
  <si>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</si>
  <si>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</si>
  <si>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</si>
  <si>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</si>
  <si>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</si>
  <si>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</si>
  <si>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</si>
  <si>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</si>
  <si>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</si>
  <si>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</si>
  <si>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</si>
  <si>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</si>
  <si>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</si>
  <si>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</si>
  <si>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</si>
  <si>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</si>
  <si>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</si>
  <si>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</si>
  <si>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</si>
  <si>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</si>
  <si>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</si>
  <si>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</si>
  <si>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</si>
  <si>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</si>
  <si>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</si>
  <si>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</si>
  <si>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</si>
  <si>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</si>
  <si>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</si>
  <si>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</si>
  <si>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</si>
  <si>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</si>
  <si>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</si>
  <si>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</si>
  <si>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</si>
  <si>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</si>
  <si>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</si>
  <si>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</si>
  <si>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</si>
  <si>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</si>
  <si>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</si>
  <si>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</si>
  <si>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</si>
  <si>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</si>
  <si>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</si>
  <si>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</si>
  <si>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</si>
  <si>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</si>
  <si>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</si>
  <si>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</si>
  <si>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</si>
  <si>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</si>
  <si>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</si>
  <si>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</si>
  <si>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</si>
  <si>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</si>
  <si>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</si>
  <si>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</si>
  <si>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</si>
  <si>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</si>
  <si>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</si>
  <si>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</si>
  <si>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</si>
  <si>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</si>
  <si>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</si>
  <si>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</si>
  <si>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</si>
  <si>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</si>
  <si>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</si>
  <si>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</si>
  <si>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</si>
  <si>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</si>
  <si>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</si>
  <si>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</si>
  <si>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</si>
  <si>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</si>
  <si>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</si>
  <si>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</si>
  <si>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</si>
  <si>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</si>
  <si>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</si>
  <si>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</si>
  <si>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</si>
  <si>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</si>
  <si>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</si>
  <si>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</si>
  <si>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</si>
  <si>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</si>
  <si>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</si>
  <si>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</si>
  <si>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</si>
  <si>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</si>
  <si>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</si>
  <si>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</si>
  <si>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</si>
  <si>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</si>
  <si>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</si>
  <si>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</si>
  <si>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</si>
  <si>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</si>
  <si>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</si>
  <si>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</si>
  <si>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</si>
  <si>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</si>
  <si>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</si>
  <si>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</si>
  <si>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</si>
  <si>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</si>
  <si>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</si>
  <si>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</si>
  <si>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</si>
  <si>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</si>
  <si>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</si>
  <si>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</si>
  <si>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</si>
  <si>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</si>
  <si>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</si>
  <si>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</si>
  <si>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</si>
  <si>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</si>
  <si>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</si>
  <si>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</si>
  <si>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</si>
  <si>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</si>
  <si>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</si>
  <si>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</si>
  <si>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</si>
  <si>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</si>
  <si>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</si>
  <si>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</si>
  <si>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</si>
  <si>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</si>
  <si>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</si>
  <si>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</si>
  <si>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</si>
  <si>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</si>
  <si>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</si>
  <si>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</si>
  <si>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</si>
  <si>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</si>
  <si>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</si>
  <si>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</si>
  <si>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</si>
  <si>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</si>
  <si>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</si>
  <si>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</si>
  <si>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</si>
  <si>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</si>
  <si>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</si>
  <si>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</si>
  <si>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</si>
  <si>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</si>
  <si>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</si>
  <si>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</si>
  <si>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</si>
  <si>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</si>
  <si>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</si>
  <si>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</si>
  <si>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</si>
  <si>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</si>
  <si>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</si>
  <si>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</si>
  <si>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</si>
  <si>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</si>
  <si>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</si>
  <si>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</si>
  <si>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</si>
  <si>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</si>
  <si>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</si>
  <si>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</si>
  <si>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</si>
  <si>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</si>
  <si>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</si>
  <si>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</si>
  <si>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</si>
  <si>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</si>
  <si>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</si>
  <si>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</si>
  <si>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</si>
  <si>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</si>
  <si>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</si>
  <si>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</si>
  <si>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</si>
  <si>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</si>
  <si>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</si>
  <si>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</si>
  <si>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</si>
  <si>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</si>
  <si>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</si>
  <si>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</si>
  <si>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</si>
  <si>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</si>
  <si>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</si>
  <si>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</si>
  <si>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</si>
  <si>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</si>
  <si>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</si>
  <si>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</si>
  <si>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</si>
  <si>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</si>
  <si>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</si>
  <si>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</si>
  <si>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</si>
  <si>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</si>
  <si>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</si>
  <si>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</si>
  <si>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</si>
  <si>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</si>
  <si>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</si>
  <si>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</si>
  <si>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</si>
  <si>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</si>
  <si>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</si>
  <si>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</si>
  <si>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</si>
  <si>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</si>
  <si>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</si>
  <si>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</si>
  <si>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</si>
  <si>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</si>
  <si>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</si>
  <si>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</si>
  <si>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</si>
  <si>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</si>
  <si>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</si>
  <si>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</si>
  <si>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</si>
  <si>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</si>
  <si>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</si>
  <si>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</si>
  <si>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</si>
  <si>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</si>
  <si>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</si>
  <si>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</si>
  <si>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</si>
  <si>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</si>
  <si>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</si>
  <si>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</si>
  <si>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</si>
  <si>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</si>
  <si>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</si>
  <si>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</si>
  <si>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</si>
  <si>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</si>
  <si>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</si>
  <si>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</si>
  <si>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</si>
  <si>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</si>
  <si>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</si>
  <si>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</si>
  <si>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</si>
  <si>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</si>
  <si>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</si>
  <si>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</si>
  <si>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</si>
  <si>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</si>
  <si>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</si>
  <si>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</si>
  <si>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</si>
  <si>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</si>
  <si>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</si>
  <si>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</si>
  <si>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</si>
  <si>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</si>
  <si>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</si>
  <si>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</si>
  <si>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</si>
  <si>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</si>
  <si>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</si>
  <si>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</si>
  <si>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</si>
  <si>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</si>
  <si>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</si>
  <si>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</si>
  <si>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</si>
  <si>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</si>
  <si>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</si>
  <si>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</si>
  <si>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</si>
  <si>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</si>
  <si>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</si>
  <si>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</si>
  <si>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</si>
  <si>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</si>
  <si>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</si>
  <si>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</si>
  <si>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</si>
  <si>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</si>
  <si>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</si>
  <si>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</si>
  <si>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</si>
  <si>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</si>
  <si>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</si>
  <si>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</si>
  <si>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</si>
  <si>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</si>
  <si>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</si>
  <si>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</si>
  <si>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</si>
  <si>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</si>
  <si>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</si>
  <si>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</si>
  <si>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</si>
  <si>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</si>
  <si>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</si>
  <si>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</si>
  <si>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</si>
  <si>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</si>
  <si>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</si>
  <si>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</si>
  <si>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</si>
  <si>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</si>
  <si>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</si>
  <si>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</si>
  <si>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</si>
  <si>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</si>
  <si>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</si>
  <si>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</si>
  <si>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</si>
  <si>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</si>
  <si>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</si>
  <si>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</si>
  <si>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</si>
  <si>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</si>
  <si>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</si>
  <si>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</si>
  <si>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</si>
  <si>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</si>
  <si>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</si>
  <si>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</si>
  <si>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</si>
  <si>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</si>
  <si>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</si>
  <si>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</si>
  <si>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</si>
  <si>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</si>
  <si>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</si>
  <si>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</si>
  <si>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</si>
  <si>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</si>
  <si>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</si>
  <si>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</si>
  <si>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</si>
  <si>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</si>
  <si>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</si>
  <si>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</si>
  <si>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</si>
  <si>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</si>
  <si>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</si>
  <si>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</si>
  <si>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</si>
  <si>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</si>
  <si>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</si>
  <si>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</si>
  <si>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</si>
  <si>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</si>
  <si>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</si>
  <si>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</si>
  <si>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</si>
  <si>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</si>
  <si>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</si>
  <si>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</si>
  <si>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</si>
  <si>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</si>
  <si>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</si>
  <si>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</si>
  <si>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</si>
  <si>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</si>
  <si>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</si>
  <si>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</si>
  <si>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</si>
  <si>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</si>
  <si>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</si>
  <si>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</si>
  <si>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</si>
  <si>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</si>
  <si>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</si>
  <si>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</si>
  <si>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</si>
  <si>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</si>
  <si>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</si>
  <si>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</si>
  <si>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</si>
  <si>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</si>
  <si>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</si>
  <si>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</si>
  <si>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</si>
  <si>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</si>
  <si>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</si>
  <si>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</si>
  <si>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</si>
  <si>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</si>
  <si>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</si>
  <si>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</si>
  <si>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</si>
  <si>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</si>
  <si>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</si>
  <si>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</si>
  <si>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</si>
  <si>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</si>
  <si>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</si>
  <si>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</si>
  <si>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</si>
  <si>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</si>
  <si>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</si>
  <si>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</si>
  <si>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</si>
  <si>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</si>
  <si>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</si>
  <si>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</si>
  <si>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</si>
  <si>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</si>
  <si>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</si>
  <si>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</si>
  <si>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</si>
  <si>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</si>
  <si>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</si>
  <si>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</si>
  <si>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</si>
  <si>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</si>
  <si>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</si>
  <si>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</si>
  <si>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</si>
  <si>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</si>
  <si>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</si>
  <si>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</si>
  <si>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</si>
  <si>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</si>
  <si>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</si>
  <si>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</si>
  <si>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</si>
  <si>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</si>
  <si>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</si>
  <si>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</si>
  <si>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</si>
  <si>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</si>
  <si>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</si>
  <si>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</si>
  <si>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</si>
  <si>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</si>
  <si>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</si>
  <si>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</si>
  <si>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</si>
  <si>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</si>
  <si>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</si>
  <si>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</si>
  <si>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</si>
  <si>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</si>
  <si>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</si>
  <si>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</si>
  <si>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</si>
  <si>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</si>
  <si>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</si>
  <si>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</si>
  <si>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</si>
  <si>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</si>
  <si>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</si>
  <si>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</si>
  <si>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</si>
  <si>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</si>
  <si>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</si>
  <si>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</si>
  <si>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</si>
  <si>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</si>
  <si>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</si>
  <si>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</si>
  <si>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</si>
  <si>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</si>
  <si>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</si>
  <si>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</si>
  <si>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</si>
  <si>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</si>
  <si>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</si>
  <si>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</si>
  <si>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</si>
  <si>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</si>
  <si>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</si>
  <si>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</si>
  <si>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</si>
  <si>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</si>
  <si>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</si>
  <si>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</si>
  <si>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</si>
  <si>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</si>
  <si>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</si>
  <si>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</si>
  <si>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</si>
  <si>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</si>
  <si>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</si>
  <si>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</si>
  <si>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</si>
  <si>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</si>
  <si>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</si>
  <si>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</si>
  <si>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</si>
  <si>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</si>
  <si>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</si>
  <si>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</si>
  <si>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</si>
  <si>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</si>
  <si>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</si>
  <si>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</si>
  <si>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</si>
  <si>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</si>
  <si>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</si>
  <si>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</si>
  <si>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</si>
  <si>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</si>
  <si>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</si>
  <si>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</si>
  <si>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</si>
  <si>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</si>
  <si>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</si>
  <si>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</si>
  <si>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</si>
  <si>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</si>
  <si>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</si>
  <si>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</si>
  <si>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</si>
  <si>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</si>
  <si>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</si>
  <si>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</si>
  <si>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</si>
  <si>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</si>
  <si>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</si>
  <si>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</si>
  <si>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</si>
  <si>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</si>
  <si>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</si>
  <si>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</si>
  <si>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</si>
  <si>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</si>
  <si>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</si>
  <si>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</si>
  <si>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</si>
  <si>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</si>
  <si>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</si>
  <si>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</si>
  <si>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</si>
  <si>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</si>
  <si>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</si>
  <si>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</si>
  <si>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</si>
  <si>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</si>
  <si>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</si>
  <si>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</si>
  <si>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</si>
  <si>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</si>
  <si>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</si>
  <si>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</si>
  <si>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</si>
  <si>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</si>
  <si>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</si>
  <si>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</si>
  <si>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</si>
  <si>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</si>
  <si>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</si>
  <si>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</si>
  <si>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</si>
  <si>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</si>
  <si>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</si>
  <si>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</si>
  <si>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</si>
  <si>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</si>
  <si>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</si>
  <si>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</si>
  <si>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</si>
  <si>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</si>
  <si>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</si>
  <si>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</si>
  <si>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</si>
  <si>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</si>
  <si>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</si>
  <si>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</si>
  <si>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</si>
  <si>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</si>
  <si>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</si>
  <si>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</si>
  <si>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</si>
  <si>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</si>
  <si>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</si>
  <si>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</si>
  <si>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</si>
  <si>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</si>
  <si>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</si>
  <si>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</si>
  <si>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</si>
  <si>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</si>
  <si>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</si>
  <si>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</si>
  <si>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</si>
  <si>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</si>
  <si>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</si>
  <si>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</si>
  <si>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</si>
  <si>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</si>
  <si>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</si>
  <si>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</si>
  <si>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</si>
  <si>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</si>
  <si>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</si>
  <si>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</si>
  <si>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</si>
  <si>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</si>
  <si>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</si>
  <si>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</si>
  <si>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</si>
  <si>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</si>
  <si>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</si>
  <si>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</si>
  <si>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</si>
  <si>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</si>
  <si>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</si>
  <si>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</si>
  <si>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</si>
  <si>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</si>
  <si>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</si>
  <si>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</si>
  <si>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</si>
  <si>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</si>
  <si>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</si>
  <si>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</si>
  <si>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</si>
  <si>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</si>
  <si>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</si>
  <si>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</si>
  <si>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</si>
  <si>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</si>
  <si>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</si>
  <si>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</si>
  <si>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</si>
  <si>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</si>
  <si>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</si>
  <si>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</si>
  <si>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</si>
  <si>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</si>
  <si>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</si>
  <si>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</si>
  <si>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</si>
  <si>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</si>
  <si>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</si>
  <si>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</si>
  <si>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</si>
  <si>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</si>
  <si>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</si>
  <si>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</si>
  <si>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</si>
  <si>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</si>
  <si>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</si>
  <si>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</si>
  <si>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</si>
  <si>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</si>
  <si>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</si>
  <si>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</si>
  <si>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</si>
  <si>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</si>
  <si>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</si>
  <si>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</si>
  <si>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</si>
  <si>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</si>
  <si>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</si>
  <si>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</si>
  <si>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</si>
  <si>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</si>
  <si>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</si>
  <si>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</si>
  <si>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</si>
  <si>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</si>
  <si>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</si>
  <si>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</si>
  <si>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</si>
  <si>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</si>
  <si>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</si>
  <si>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</si>
  <si>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</si>
  <si>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</si>
  <si>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</si>
  <si>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</si>
  <si>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</si>
  <si>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</si>
  <si>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</si>
  <si>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</si>
  <si>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</si>
  <si>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</si>
  <si>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</si>
  <si>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</si>
  <si>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</si>
  <si>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</si>
  <si>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</si>
  <si>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</si>
  <si>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</si>
  <si>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</si>
  <si>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</si>
  <si>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</si>
  <si>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</si>
  <si>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</si>
  <si>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</si>
  <si>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</si>
  <si>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</si>
  <si>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</si>
  <si>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</si>
  <si>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</si>
  <si>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</si>
  <si>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</si>
  <si>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</si>
  <si>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</si>
  <si>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</si>
  <si>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</si>
  <si>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</si>
  <si>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</si>
  <si>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</si>
  <si>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</si>
  <si>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</si>
  <si>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</si>
  <si>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</si>
  <si>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</si>
  <si>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</si>
  <si>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</si>
  <si>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</si>
  <si>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</si>
  <si>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</si>
  <si>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</si>
  <si>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</si>
  <si>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</si>
  <si>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</si>
  <si>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</si>
  <si>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</si>
  <si>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</si>
  <si>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</si>
  <si>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</si>
  <si>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</si>
  <si>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</si>
  <si>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</si>
  <si>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</si>
  <si>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</si>
  <si>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</si>
  <si>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</si>
  <si>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</si>
  <si>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</si>
  <si>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</si>
  <si>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</si>
  <si>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</si>
  <si>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</si>
  <si>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</si>
  <si>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</si>
  <si>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</si>
  <si>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</si>
  <si>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</si>
  <si>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</si>
  <si>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</si>
  <si>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</si>
  <si>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</si>
  <si>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</si>
  <si>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</si>
  <si>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</si>
  <si>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</si>
  <si>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</si>
  <si>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</si>
  <si>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</si>
  <si>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</si>
  <si>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</si>
  <si>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</si>
  <si>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</si>
  <si>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</si>
  <si>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</si>
  <si>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</si>
  <si>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</si>
  <si>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</si>
  <si>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</si>
  <si>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</si>
  <si>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</si>
  <si>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</si>
  <si>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</si>
  <si>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</si>
  <si>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</si>
  <si>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</si>
  <si>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</si>
  <si>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</si>
  <si>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</si>
  <si>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</si>
  <si>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</si>
  <si>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</si>
  <si>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</si>
  <si>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</si>
  <si>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</si>
  <si>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</si>
  <si>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</si>
  <si>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</si>
  <si>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</si>
  <si>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</si>
  <si>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</si>
  <si>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</si>
  <si>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</si>
  <si>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</si>
  <si>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</si>
  <si>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</si>
  <si>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</si>
  <si>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</si>
  <si>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</si>
  <si>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</si>
  <si>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</si>
  <si>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</si>
  <si>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</si>
  <si>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</si>
  <si>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</si>
  <si>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</si>
  <si>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</si>
  <si>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</si>
  <si>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</si>
  <si>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</si>
  <si>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</si>
  <si>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</si>
  <si>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</si>
  <si>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</si>
  <si>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</si>
  <si>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</si>
  <si>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</si>
  <si>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</si>
  <si>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</si>
  <si>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</si>
  <si>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</si>
  <si>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</si>
  <si>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</si>
  <si>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</si>
  <si>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</si>
  <si>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</si>
  <si>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</si>
  <si>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</si>
  <si>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</si>
  <si>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</si>
  <si>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</si>
  <si>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</si>
  <si>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</si>
  <si>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</si>
  <si>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</si>
  <si>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</si>
  <si>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</si>
  <si>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</si>
  <si>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</si>
  <si>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</si>
  <si>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</si>
  <si>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</si>
  <si>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</si>
  <si>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</si>
  <si>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</si>
  <si>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</si>
  <si>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</si>
  <si>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</si>
  <si>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</si>
  <si>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</si>
  <si>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</si>
  <si>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</si>
  <si>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</si>
  <si>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</si>
  <si>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</si>
  <si>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</si>
  <si>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</si>
  <si>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</si>
  <si>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</si>
  <si>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</si>
  <si>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</si>
  <si>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</si>
  <si>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</si>
  <si>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</si>
  <si>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</si>
  <si>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</si>
  <si>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</si>
  <si>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</si>
  <si>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</si>
  <si>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</si>
  <si>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</si>
  <si>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</si>
  <si>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</si>
  <si>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</si>
  <si>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</si>
  <si>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</si>
  <si>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</si>
  <si>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</si>
  <si>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</si>
  <si>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</si>
  <si>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</si>
  <si>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</si>
  <si>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</si>
  <si>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</si>
  <si>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</si>
  <si>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</si>
  <si>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</si>
  <si>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</si>
  <si>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</si>
  <si>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</si>
  <si>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</si>
  <si>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</si>
  <si>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</si>
  <si>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</si>
  <si>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</si>
  <si>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</si>
  <si>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</si>
  <si>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</si>
  <si>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</si>
  <si>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</si>
  <si>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</si>
  <si>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</si>
  <si>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</si>
  <si>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</si>
  <si>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</si>
  <si>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</si>
  <si>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</si>
  <si>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</si>
  <si>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</si>
  <si>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</si>
  <si>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</si>
  <si>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</si>
  <si>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</si>
  <si>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</si>
  <si>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</si>
  <si>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</si>
  <si>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</si>
  <si>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</si>
  <si>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</si>
  <si>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</si>
  <si>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</si>
  <si>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</si>
  <si>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</si>
  <si>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</si>
  <si>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</si>
  <si>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</si>
  <si>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</si>
  <si>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</si>
  <si>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</si>
  <si>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</si>
  <si>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</si>
  <si>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</si>
  <si>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</si>
  <si>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</si>
  <si>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</si>
  <si>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</si>
  <si>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</si>
  <si>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</si>
  <si>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</si>
  <si>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</si>
  <si>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</si>
  <si>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</si>
  <si>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</si>
  <si>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</si>
  <si>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</si>
  <si>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</si>
  <si>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</si>
  <si>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</si>
  <si>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</si>
  <si>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</si>
  <si>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</si>
  <si>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</si>
  <si>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</si>
  <si>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</si>
  <si>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</si>
  <si>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</si>
  <si>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</si>
  <si>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</si>
  <si>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</si>
  <si>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</si>
  <si>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</si>
  <si>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</si>
  <si>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</si>
  <si>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</si>
  <si>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</si>
  <si>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</si>
  <si>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</si>
  <si>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</si>
  <si>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</si>
  <si>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</si>
  <si>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</si>
  <si>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</si>
  <si>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</si>
  <si>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</si>
  <si>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</si>
  <si>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</si>
  <si>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</si>
  <si>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</si>
  <si>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</si>
  <si>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</si>
  <si>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</si>
  <si>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</si>
  <si>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</si>
  <si>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</si>
  <si>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</si>
  <si>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</si>
  <si>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</si>
  <si>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</si>
  <si>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</si>
  <si>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</si>
  <si>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</si>
  <si>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</si>
  <si>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</si>
  <si>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</si>
  <si>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</si>
  <si>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</si>
  <si>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</si>
  <si>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</si>
  <si>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</si>
  <si>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</si>
  <si>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</si>
  <si>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</si>
  <si>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</si>
  <si>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</si>
  <si>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</si>
  <si>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</si>
  <si>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</si>
  <si>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</si>
  <si>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</si>
  <si>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</si>
  <si>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</si>
  <si>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</si>
  <si>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</si>
  <si>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</si>
  <si>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</si>
  <si>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</si>
  <si>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</si>
  <si>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</si>
  <si>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</si>
  <si>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</si>
  <si>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</si>
  <si>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</si>
  <si>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</si>
  <si>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</si>
  <si>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</si>
  <si>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</si>
  <si>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</si>
  <si>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</si>
  <si>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</si>
  <si>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</si>
  <si>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</si>
  <si>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</si>
  <si>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</si>
  <si>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</si>
  <si>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</si>
  <si>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</si>
  <si>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</si>
  <si>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</si>
  <si>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</si>
  <si>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</si>
  <si>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</si>
  <si>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</si>
  <si>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</si>
  <si>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</si>
  <si>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</si>
  <si>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</si>
  <si>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</si>
  <si>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</si>
  <si>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</si>
  <si>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</si>
  <si>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</si>
  <si>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</si>
  <si>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</si>
  <si>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</si>
  <si>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</si>
  <si>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</si>
  <si>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</si>
  <si>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</si>
  <si>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</si>
  <si>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</si>
  <si>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</si>
  <si>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</si>
  <si>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</si>
  <si>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</si>
  <si>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</si>
  <si>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</si>
  <si>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</si>
  <si>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</si>
  <si>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</si>
  <si>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</si>
  <si>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</si>
  <si>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</si>
  <si>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</si>
  <si>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</si>
  <si>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</si>
  <si>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</si>
  <si>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</si>
  <si>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</si>
  <si>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</si>
  <si>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</si>
  <si>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</si>
  <si>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</si>
  <si>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</si>
  <si>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</si>
  <si>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</si>
  <si>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</si>
  <si>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</si>
  <si>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</si>
  <si>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</si>
  <si>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</si>
  <si>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</si>
  <si>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</si>
  <si>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</si>
  <si>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</si>
  <si>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</si>
  <si>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</si>
  <si>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</si>
  <si>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</si>
  <si>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</si>
  <si>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</si>
  <si>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</si>
  <si>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</si>
  <si>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</si>
  <si>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</si>
  <si>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</si>
  <si>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</si>
  <si>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</si>
  <si>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</si>
  <si>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</si>
  <si>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</si>
  <si>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</si>
  <si>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</si>
  <si>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</si>
  <si>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</si>
  <si>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</si>
  <si>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</si>
  <si>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</si>
  <si>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</si>
  <si>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</si>
  <si>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</si>
  <si>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</si>
  <si>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</si>
  <si>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</si>
  <si>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</si>
  <si>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</si>
  <si>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</si>
  <si>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</si>
  <si>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</si>
  <si>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</si>
  <si>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</si>
  <si>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</si>
  <si>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</si>
  <si>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</si>
  <si>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</si>
  <si>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</si>
  <si>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</si>
  <si>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</si>
  <si>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</si>
  <si>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</si>
  <si>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</si>
  <si>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</si>
  <si>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</si>
  <si>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</si>
  <si>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</si>
  <si>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</si>
  <si>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</si>
  <si>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</si>
  <si>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</si>
  <si>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</si>
  <si>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</si>
  <si>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</si>
  <si>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</si>
  <si>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</si>
  <si>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</si>
  <si>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</si>
  <si>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</si>
  <si>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</si>
  <si>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</si>
  <si>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</si>
  <si>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</si>
  <si>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</si>
  <si>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</si>
  <si>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</si>
  <si>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</si>
  <si>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</si>
  <si>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</si>
  <si>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</si>
  <si>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</si>
  <si>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</si>
  <si>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</si>
  <si>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</si>
  <si>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</si>
  <si>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</si>
  <si>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</si>
  <si>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</si>
  <si>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</si>
  <si>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</si>
  <si>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</si>
  <si>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</si>
  <si>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</si>
  <si>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</si>
  <si>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</si>
  <si>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</si>
  <si>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</si>
  <si>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</si>
  <si>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</si>
  <si>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</si>
  <si>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</si>
  <si>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</si>
  <si>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</si>
  <si>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</si>
  <si>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</si>
  <si>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</si>
  <si>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</si>
  <si>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</si>
  <si>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</si>
  <si>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</si>
  <si>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</si>
  <si>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</si>
  <si>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</si>
  <si>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</si>
  <si>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</si>
  <si>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</si>
  <si>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</si>
  <si>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</si>
  <si>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</si>
  <si>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</si>
  <si>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</si>
  <si>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</si>
  <si>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</si>
  <si>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</si>
  <si>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</si>
  <si>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</si>
  <si>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</si>
  <si>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</si>
  <si>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</si>
  <si>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</si>
  <si>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</si>
  <si>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</si>
  <si>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</si>
  <si>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</si>
  <si>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</si>
  <si>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</si>
  <si>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</si>
  <si>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</si>
  <si>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</si>
  <si>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</si>
  <si>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</si>
  <si>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</si>
  <si>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</si>
  <si>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</si>
  <si>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</si>
  <si>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</si>
  <si>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</si>
  <si>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</si>
  <si>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</si>
  <si>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</si>
  <si>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</si>
  <si>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</si>
  <si>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</si>
  <si>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</si>
  <si>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</si>
  <si>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</si>
  <si>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</si>
  <si>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</si>
  <si>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</si>
  <si>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</si>
  <si>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</si>
  <si>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</si>
  <si>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</si>
  <si>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</si>
  <si>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</si>
  <si>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</si>
  <si>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</si>
  <si>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</si>
  <si>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</si>
  <si>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</si>
  <si>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</si>
  <si>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</si>
  <si>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</si>
  <si>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</si>
  <si>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</si>
  <si>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</si>
  <si>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</si>
  <si>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</si>
  <si>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</si>
  <si>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</si>
  <si>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</si>
  <si>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</si>
  <si>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</si>
  <si>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</si>
  <si>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</si>
  <si>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</si>
  <si>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</si>
  <si>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</si>
  <si>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</si>
  <si>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</si>
  <si>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</si>
  <si>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</si>
  <si>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</si>
  <si>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</si>
  <si>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</si>
  <si>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</si>
  <si>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</si>
  <si>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</si>
  <si>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</si>
  <si>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</si>
  <si>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</si>
  <si>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</si>
  <si>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</si>
  <si>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</si>
  <si>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</si>
  <si>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</si>
  <si>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</si>
  <si>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</si>
  <si>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</si>
  <si>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</si>
  <si>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</si>
  <si>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</si>
  <si>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</si>
  <si>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</si>
  <si>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</si>
  <si>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</si>
  <si>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</si>
  <si>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</si>
  <si>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</si>
  <si>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</si>
  <si>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</si>
  <si>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</si>
  <si>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</si>
  <si>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</si>
  <si>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</si>
  <si>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</si>
  <si>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</si>
  <si>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</si>
  <si>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</si>
  <si>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</si>
  <si>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</si>
  <si>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</si>
  <si>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</si>
  <si>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</si>
  <si>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</si>
  <si>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</si>
  <si>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</si>
  <si>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</si>
  <si>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</si>
  <si>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</si>
  <si>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</si>
  <si>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</si>
  <si>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</si>
  <si>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</si>
  <si>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</si>
  <si>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</si>
  <si>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</si>
  <si>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</si>
  <si>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</si>
  <si>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</si>
  <si>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</si>
  <si>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</si>
  <si>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</si>
  <si>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</si>
  <si>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</si>
  <si>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</si>
  <si>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</si>
  <si>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</si>
  <si>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</si>
  <si>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</si>
  <si>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</si>
  <si>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</si>
  <si>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</si>
  <si>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</si>
  <si>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</si>
  <si>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</si>
  <si>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</si>
  <si>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</si>
  <si>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</si>
  <si>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</si>
  <si>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</si>
  <si>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</si>
  <si>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</si>
  <si>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</si>
  <si>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</si>
  <si>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</si>
  <si>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</si>
  <si>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</si>
  <si>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</si>
  <si>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</si>
  <si>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</si>
  <si>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</si>
  <si>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</si>
  <si>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</si>
  <si>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</si>
  <si>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</si>
  <si>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</si>
  <si>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</si>
  <si>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</si>
  <si>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</si>
  <si>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</si>
  <si>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</si>
  <si>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</si>
  <si>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</si>
  <si>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</si>
  <si>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</si>
  <si>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</si>
  <si>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</si>
  <si>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</si>
  <si>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</si>
  <si>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</si>
  <si>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</si>
  <si>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</si>
  <si>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</si>
  <si>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</si>
  <si>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</si>
  <si>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</si>
  <si>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</si>
  <si>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</si>
  <si>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</si>
  <si>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</si>
  <si>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</si>
  <si>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</si>
  <si>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</si>
  <si>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</si>
  <si>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</si>
  <si>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</si>
  <si>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</si>
  <si>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</si>
  <si>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</si>
  <si>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</si>
  <si>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</si>
  <si>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</si>
  <si>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</si>
  <si>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</si>
  <si>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</si>
  <si>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</si>
  <si>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</si>
  <si>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</si>
  <si>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</si>
  <si>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</si>
  <si>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</si>
  <si>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</si>
  <si>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</si>
  <si>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</si>
  <si>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</si>
  <si>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</si>
  <si>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</si>
  <si>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</si>
  <si>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</si>
  <si>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</si>
  <si>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</si>
  <si>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</si>
  <si>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</si>
  <si>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</si>
  <si>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</si>
  <si>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</si>
  <si>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</si>
  <si>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</si>
  <si>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</si>
  <si>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</si>
  <si>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</si>
  <si>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</si>
  <si>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</si>
  <si>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</si>
  <si>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</si>
  <si>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</si>
  <si>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</si>
  <si>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</si>
  <si>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</si>
  <si>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</si>
  <si>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</si>
  <si>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</si>
  <si>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</si>
  <si>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</si>
  <si>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</si>
  <si>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</si>
  <si>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</si>
  <si>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</si>
  <si>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</si>
  <si>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</si>
  <si>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</si>
  <si>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</si>
  <si>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</si>
  <si>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</si>
  <si>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</si>
  <si>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</si>
  <si>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</si>
  <si>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</si>
  <si>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</si>
  <si>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</si>
  <si>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</si>
  <si>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</si>
  <si>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</si>
  <si>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</si>
  <si>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</si>
  <si>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</si>
  <si>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</si>
  <si>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</si>
  <si>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</si>
  <si>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</si>
  <si>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</si>
  <si>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</si>
  <si>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</si>
  <si>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</si>
  <si>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</si>
  <si>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</si>
  <si>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</si>
  <si>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</si>
  <si>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</si>
  <si>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</si>
  <si>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</si>
  <si>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</si>
  <si>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</si>
  <si>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</si>
  <si>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</si>
  <si>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</si>
  <si>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</si>
  <si>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</si>
  <si>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</si>
  <si>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</si>
  <si>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</si>
  <si>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</si>
  <si>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</si>
  <si>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</si>
  <si>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</si>
  <si>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</si>
  <si>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</si>
  <si>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</si>
  <si>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</si>
  <si>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</si>
  <si>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</si>
  <si>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</si>
  <si>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</si>
  <si>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</si>
  <si>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</si>
  <si>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</si>
  <si>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</si>
  <si>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</si>
  <si>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</si>
  <si>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</si>
  <si>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</si>
  <si>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</si>
  <si>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</si>
  <si>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</si>
  <si>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</si>
  <si>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</si>
  <si>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</si>
  <si>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</si>
  <si>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</si>
  <si>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</si>
  <si>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</si>
  <si>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</si>
  <si>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</si>
  <si>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</si>
  <si>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</si>
  <si>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</si>
  <si>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</si>
  <si>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</si>
  <si>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</si>
  <si>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</si>
  <si>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</si>
  <si>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</si>
  <si>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</si>
  <si>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</si>
  <si>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</si>
  <si>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</si>
  <si>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</si>
  <si>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</si>
  <si>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</si>
  <si>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</si>
  <si>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</si>
  <si>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</si>
  <si>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</si>
  <si>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</si>
  <si>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</si>
  <si>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</si>
  <si>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</si>
  <si>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</si>
  <si>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</si>
  <si>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</si>
  <si>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</si>
  <si>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</si>
  <si>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</si>
  <si>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</si>
  <si>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</si>
  <si>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</si>
  <si>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</si>
  <si>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</si>
  <si>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</si>
  <si>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</si>
  <si>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</si>
  <si>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</si>
  <si>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</si>
  <si>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</si>
  <si>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</si>
  <si>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</si>
  <si>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</si>
  <si>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</si>
  <si>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</si>
  <si>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</si>
  <si>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</si>
  <si>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</si>
  <si>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</si>
  <si>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</si>
  <si>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</si>
  <si>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</si>
  <si>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</si>
  <si>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</si>
  <si>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</si>
  <si>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</si>
  <si>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</si>
  <si>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</si>
  <si>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</si>
  <si>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</si>
  <si>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</si>
  <si>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</si>
  <si>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</si>
  <si>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</si>
  <si>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</si>
  <si>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</si>
  <si>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</si>
  <si>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</si>
  <si>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</si>
  <si>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</si>
  <si>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</si>
  <si>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</si>
  <si>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</si>
  <si>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</si>
  <si>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</si>
  <si>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</si>
  <si>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</si>
  <si>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</si>
  <si>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</si>
  <si>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</si>
  <si>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</si>
  <si>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</si>
  <si>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</si>
  <si>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</si>
  <si>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</si>
  <si>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</si>
  <si>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</si>
  <si>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</si>
  <si>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</si>
  <si>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</si>
  <si>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</si>
  <si>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</si>
  <si>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</si>
  <si>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</si>
  <si>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</si>
  <si>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</si>
  <si>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</si>
  <si>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</si>
  <si>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</si>
  <si>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</si>
  <si>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</si>
  <si>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</si>
  <si>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</si>
  <si>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</si>
  <si>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</si>
  <si>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</si>
  <si>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</si>
  <si>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</si>
  <si>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</si>
  <si>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</si>
  <si>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</si>
  <si>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</si>
  <si>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</si>
  <si>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</si>
  <si>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</si>
  <si>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</si>
  <si>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</si>
  <si>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</si>
  <si>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</si>
  <si>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</si>
  <si>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</si>
  <si>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</si>
  <si>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</si>
  <si>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</si>
  <si>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</si>
  <si>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</si>
  <si>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</si>
  <si>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</si>
  <si>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</si>
  <si>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</si>
  <si>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</si>
  <si>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</si>
  <si>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</si>
  <si>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</si>
  <si>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</si>
  <si>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</si>
  <si>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</si>
  <si>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</si>
  <si>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</si>
  <si>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</si>
  <si>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</si>
  <si>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</si>
  <si>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</si>
  <si>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</si>
  <si>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</si>
  <si>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</si>
  <si>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</si>
  <si>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</si>
  <si>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</si>
  <si>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</si>
  <si>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</si>
  <si>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</si>
  <si>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</si>
  <si>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</si>
  <si>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</si>
  <si>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</si>
  <si>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</si>
  <si>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</si>
  <si>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</si>
  <si>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</si>
  <si>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</si>
  <si>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</si>
  <si>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</si>
  <si>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</si>
  <si>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</si>
  <si>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</si>
  <si>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</si>
  <si>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</si>
  <si>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</si>
  <si>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</si>
  <si>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</si>
  <si>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</si>
  <si>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</si>
  <si>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</si>
  <si>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</si>
  <si>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</si>
  <si>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</si>
  <si>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</si>
  <si>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</si>
  <si>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</si>
  <si>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</si>
  <si>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</si>
  <si>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</si>
  <si>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</si>
  <si>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</si>
  <si>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</si>
  <si>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</si>
  <si>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</si>
  <si>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</si>
  <si>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</si>
  <si>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</si>
  <si>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</si>
  <si>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</si>
  <si>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</si>
  <si>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</si>
  <si>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</si>
  <si>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</si>
  <si>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</si>
  <si>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</si>
  <si>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</si>
  <si>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</si>
  <si>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</si>
  <si>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</si>
  <si>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</si>
  <si>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</si>
  <si>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</si>
  <si>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</si>
  <si>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</si>
  <si>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</si>
  <si>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</si>
  <si>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</si>
  <si>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</si>
  <si>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</si>
  <si>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</si>
  <si>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</si>
  <si>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</si>
  <si>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</si>
  <si>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</si>
  <si>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</si>
  <si>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</si>
  <si>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</si>
  <si>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</si>
  <si>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</si>
  <si>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</si>
  <si>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</si>
  <si>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</si>
  <si>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</si>
  <si>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</si>
  <si>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</si>
  <si>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</si>
  <si>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</si>
  <si>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</si>
  <si>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</si>
  <si>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</si>
  <si>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</si>
  <si>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</si>
  <si>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</si>
  <si>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</si>
  <si>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</si>
  <si>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</si>
  <si>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</si>
  <si>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</si>
  <si>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</si>
  <si>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</si>
  <si>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</si>
  <si>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</si>
  <si>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</si>
  <si>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</si>
  <si>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</si>
  <si>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</si>
  <si>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</si>
  <si>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</si>
  <si>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</si>
  <si>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</si>
  <si>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</si>
  <si>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</si>
  <si>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</si>
  <si>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</si>
  <si>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</si>
  <si>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</si>
  <si>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</si>
  <si>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</si>
  <si>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</si>
  <si>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</si>
  <si>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</si>
  <si>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</si>
  <si>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</si>
  <si>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</si>
  <si>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</si>
  <si>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</si>
  <si>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</si>
  <si>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</si>
  <si>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</si>
  <si>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</si>
  <si>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</si>
  <si>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</si>
  <si>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</si>
  <si>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</si>
  <si>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</si>
  <si>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</si>
  <si>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</si>
  <si>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</si>
  <si>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</si>
  <si>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</si>
  <si>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</si>
  <si>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</si>
  <si>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</si>
  <si>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</si>
  <si>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</si>
  <si>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</si>
  <si>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</si>
  <si>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</si>
  <si>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</si>
  <si>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</si>
  <si>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</si>
  <si>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</si>
  <si>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</si>
  <si>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</si>
  <si>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</si>
  <si>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</si>
  <si>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</si>
  <si>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</si>
  <si>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</si>
  <si>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</si>
  <si>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</si>
  <si>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</si>
  <si>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</si>
  <si>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</si>
  <si>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</si>
  <si>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</si>
  <si>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</si>
  <si>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</si>
  <si>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</si>
  <si>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</si>
  <si>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</si>
  <si>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</si>
  <si>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</si>
  <si>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</si>
  <si>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</si>
  <si>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</si>
  <si>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</si>
  <si>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</si>
  <si>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</si>
  <si>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</si>
  <si>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</si>
  <si>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</si>
  <si>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</si>
  <si>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</si>
  <si>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</si>
  <si>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</si>
  <si>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</si>
  <si>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</si>
  <si>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</si>
  <si>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</si>
  <si>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</si>
  <si>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</si>
  <si>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</si>
  <si>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</si>
  <si>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</si>
  <si>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</si>
  <si>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</si>
  <si>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</si>
  <si>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</si>
  <si>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</si>
  <si>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</si>
  <si>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</si>
  <si>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</si>
  <si>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</si>
  <si>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</si>
  <si>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</si>
  <si>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</si>
  <si>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</si>
  <si>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</si>
  <si>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</si>
  <si>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</si>
  <si>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</si>
  <si>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</si>
  <si>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</si>
  <si>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</si>
  <si>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</si>
  <si>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</si>
  <si>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</si>
  <si>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</si>
  <si>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</si>
  <si>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</si>
  <si>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</si>
  <si>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</si>
  <si>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</si>
  <si>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</si>
  <si>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</si>
  <si>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</si>
  <si>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</si>
  <si>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</si>
  <si>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</si>
  <si>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</si>
  <si>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</si>
  <si>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</si>
  <si>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</si>
  <si>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</si>
  <si>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</si>
  <si>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</si>
  <si>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</si>
  <si>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</si>
  <si>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</si>
  <si>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</si>
  <si>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</si>
  <si>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</si>
  <si>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</si>
  <si>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</si>
  <si>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</si>
  <si>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</si>
  <si>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</si>
  <si>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</si>
  <si>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</si>
  <si>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</si>
  <si>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</si>
  <si>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</si>
  <si>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</si>
  <si>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</si>
  <si>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</si>
  <si>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</si>
  <si>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</si>
  <si>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</si>
  <si>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</si>
  <si>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</si>
  <si>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</si>
  <si>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</si>
  <si>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</si>
  <si>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</si>
  <si>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</si>
  <si>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</si>
  <si>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</si>
  <si>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</si>
  <si>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</si>
  <si>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</si>
  <si>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</si>
  <si>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</si>
  <si>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</si>
  <si>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</si>
  <si>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</si>
  <si>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</si>
  <si>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</si>
  <si>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</si>
  <si>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</si>
  <si>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</si>
  <si>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</si>
  <si>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</si>
  <si>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</si>
  <si>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</si>
  <si>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</si>
  <si>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</si>
  <si>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</si>
  <si>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</si>
  <si>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</si>
  <si>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</si>
  <si>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</si>
  <si>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</si>
  <si>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</si>
  <si>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</si>
  <si>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</si>
  <si>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</si>
  <si>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</si>
  <si>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</si>
  <si>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</si>
  <si>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</si>
  <si>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</si>
  <si>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</si>
  <si>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</si>
  <si>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</si>
  <si>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</si>
  <si>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</si>
  <si>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</si>
  <si>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</si>
  <si>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</si>
  <si>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</si>
  <si>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</si>
  <si>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</si>
  <si>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</si>
  <si>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</si>
  <si>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</si>
  <si>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</si>
  <si>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</si>
  <si>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</si>
  <si>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</si>
  <si>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</si>
  <si>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</si>
  <si>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</si>
  <si>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</si>
  <si>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</si>
  <si>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</si>
  <si>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</si>
  <si>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</si>
  <si>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</si>
  <si>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</si>
  <si>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</si>
  <si>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</si>
  <si>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</si>
  <si>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</si>
  <si>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</si>
  <si>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</si>
  <si>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</si>
  <si>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</si>
  <si>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</si>
  <si>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</si>
  <si>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</si>
  <si>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</si>
  <si>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</si>
  <si>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</si>
  <si>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</si>
  <si>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</si>
  <si>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</si>
  <si>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</si>
  <si>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</si>
  <si>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</si>
  <si>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</si>
  <si>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</si>
  <si>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</si>
  <si>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</si>
  <si>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</si>
  <si>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</si>
  <si>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</si>
  <si>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</si>
  <si>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</si>
  <si>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</si>
  <si>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</si>
  <si>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</si>
  <si>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</si>
  <si>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</si>
  <si>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</si>
  <si>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</si>
  <si>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</si>
  <si>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</si>
  <si>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</si>
  <si>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</si>
  <si>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</si>
  <si>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</si>
  <si>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</si>
  <si>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</si>
  <si>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</si>
  <si>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</si>
  <si>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</si>
  <si>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</si>
  <si>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</si>
  <si>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</si>
  <si>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</si>
  <si>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</si>
  <si>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</si>
  <si>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</si>
  <si>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</si>
  <si>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</si>
  <si>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</si>
  <si>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</si>
  <si>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</si>
  <si>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</si>
  <si>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</si>
  <si>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</si>
  <si>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</si>
  <si>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</si>
  <si>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</si>
  <si>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</si>
  <si>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</si>
  <si>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</si>
  <si>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</si>
  <si>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</si>
  <si>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</si>
  <si>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</si>
  <si>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</si>
  <si>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</si>
  <si>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</si>
  <si>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</si>
  <si>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</si>
  <si>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</si>
  <si>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</si>
  <si>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</si>
  <si>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</si>
  <si>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</si>
  <si>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</si>
  <si>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</si>
  <si>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</si>
  <si>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</si>
  <si>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</si>
  <si>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</si>
  <si>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</si>
  <si>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</si>
  <si>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</si>
  <si>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</si>
  <si>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</si>
  <si>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</si>
  <si>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</si>
  <si>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</si>
  <si>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</si>
  <si>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</si>
  <si>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</si>
  <si>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</si>
  <si>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</si>
  <si>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</si>
  <si>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</si>
  <si>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</si>
  <si>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</si>
  <si>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</si>
  <si>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</si>
  <si>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</si>
  <si>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</si>
  <si>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</si>
  <si>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</si>
  <si>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</si>
  <si>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</si>
  <si>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</si>
  <si>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</si>
  <si>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</si>
  <si>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</si>
  <si>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</si>
  <si>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</si>
  <si>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</si>
  <si>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</si>
  <si>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</si>
  <si>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</si>
  <si>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</si>
  <si>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</si>
  <si>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</si>
  <si>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</si>
  <si>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</si>
  <si>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</si>
  <si>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</si>
  <si>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</si>
  <si>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</si>
  <si>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</si>
  <si>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</si>
  <si>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</si>
  <si>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</si>
  <si>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</si>
  <si>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</si>
  <si>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</si>
  <si>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</si>
  <si>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</si>
  <si>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</si>
  <si>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</si>
  <si>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</si>
  <si>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</si>
  <si>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</si>
  <si>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</si>
  <si>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</si>
  <si>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</si>
  <si>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</si>
  <si>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</si>
  <si>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</si>
  <si>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</si>
  <si>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</si>
  <si>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</si>
  <si>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</si>
  <si>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</si>
  <si>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</si>
  <si>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</si>
  <si>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</si>
  <si>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</si>
  <si>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</si>
  <si>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</si>
  <si>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</si>
  <si>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</si>
  <si>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</si>
  <si>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</si>
  <si>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</si>
  <si>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</si>
  <si>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</si>
  <si>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</si>
  <si>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</si>
  <si>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</si>
  <si>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</si>
  <si>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</si>
  <si>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</si>
  <si>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</si>
  <si>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</si>
  <si>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</si>
  <si>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</si>
  <si>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</si>
  <si>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</si>
  <si>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</si>
  <si>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</si>
  <si>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</si>
  <si>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</si>
  <si>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</si>
  <si>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</si>
  <si>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</si>
  <si>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</si>
  <si>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</si>
  <si>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</si>
  <si>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</si>
  <si>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</si>
  <si>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</si>
  <si>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</si>
  <si>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</si>
  <si>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</si>
  <si>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</si>
  <si>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</si>
  <si>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</si>
  <si>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</si>
  <si>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</si>
  <si>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</si>
  <si>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</si>
  <si>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</si>
  <si>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</si>
  <si>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</si>
  <si>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</si>
  <si>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</si>
  <si>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</si>
  <si>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</si>
  <si>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</si>
  <si>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</si>
  <si>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</si>
  <si>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</si>
  <si>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</si>
  <si>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</si>
  <si>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</si>
  <si>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</si>
  <si>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</si>
  <si>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</si>
  <si>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</si>
  <si>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</si>
  <si>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</si>
  <si>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</si>
  <si>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</si>
  <si>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</si>
  <si>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</si>
  <si>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</si>
  <si>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</si>
  <si>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</si>
  <si>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</si>
  <si>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</si>
  <si>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</si>
  <si>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</si>
  <si>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</si>
  <si>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</si>
  <si>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</si>
  <si>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</si>
  <si>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</si>
  <si>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</si>
  <si>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</si>
  <si>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</si>
  <si>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</si>
  <si>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</si>
  <si>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</si>
  <si>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</si>
  <si>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</si>
  <si>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</si>
  <si>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</si>
  <si>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</si>
  <si>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</si>
  <si>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</si>
  <si>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</si>
  <si>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</si>
  <si>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</si>
  <si>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</si>
  <si>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</si>
  <si>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</si>
  <si>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</si>
  <si>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</si>
  <si>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</si>
  <si>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</si>
  <si>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</si>
  <si>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</si>
  <si>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</si>
  <si>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</si>
  <si>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</si>
  <si>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</si>
  <si>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</si>
  <si>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</si>
  <si>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</si>
  <si>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</si>
  <si>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</si>
  <si>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</si>
  <si>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</si>
  <si>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</si>
  <si>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</si>
  <si>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</si>
  <si>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</si>
  <si>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</si>
  <si>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</si>
  <si>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</si>
  <si>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</si>
  <si>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</si>
  <si>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</si>
  <si>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</si>
  <si>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</si>
  <si>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</si>
  <si>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</si>
  <si>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</si>
  <si>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</si>
  <si>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</si>
  <si>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</si>
  <si>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</si>
  <si>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</si>
  <si>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</si>
  <si>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</si>
  <si>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</si>
  <si>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</si>
  <si>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</si>
  <si>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</si>
  <si>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</si>
  <si>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</si>
  <si>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</si>
  <si>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</si>
  <si>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</si>
  <si>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</si>
  <si>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</si>
  <si>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</si>
  <si>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</si>
  <si>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</si>
  <si>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</si>
  <si>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</si>
  <si>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</si>
  <si>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</si>
  <si>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</si>
  <si>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</si>
  <si>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</si>
  <si>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</si>
  <si>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</si>
  <si>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</si>
  <si>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</si>
  <si>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</si>
  <si>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</si>
  <si>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</si>
  <si>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</si>
  <si>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</si>
  <si>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</si>
  <si>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</si>
  <si>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</si>
  <si>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</si>
  <si>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</si>
  <si>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</si>
  <si>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</si>
  <si>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</si>
  <si>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</si>
  <si>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</si>
  <si>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</si>
  <si>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</si>
  <si>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</si>
  <si>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</si>
  <si>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</si>
  <si>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</si>
  <si>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</si>
  <si>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</si>
  <si>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</si>
  <si>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</si>
  <si>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</si>
  <si>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</si>
  <si>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</si>
  <si>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</si>
  <si>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</si>
  <si>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</si>
  <si>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</si>
  <si>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</si>
  <si>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</si>
  <si>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</si>
  <si>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</si>
  <si>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</si>
  <si>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</si>
  <si>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</si>
  <si>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</si>
  <si>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</si>
  <si>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</si>
  <si>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</si>
  <si>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</si>
  <si>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</si>
  <si>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</si>
  <si>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</si>
  <si>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</si>
  <si>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</si>
  <si>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</si>
  <si>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</si>
  <si>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</si>
  <si>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</si>
  <si>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</si>
  <si>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</si>
  <si>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</si>
  <si>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</si>
  <si>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</si>
  <si>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</si>
  <si>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</si>
  <si>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</si>
  <si>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</si>
  <si>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</si>
  <si>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</si>
  <si>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</si>
  <si>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</si>
  <si>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</si>
  <si>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</si>
  <si>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</si>
  <si>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</si>
  <si>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</si>
  <si>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</si>
  <si>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</si>
  <si>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</si>
  <si>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</si>
  <si>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</si>
  <si>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</si>
  <si>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</si>
  <si>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</si>
  <si>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</si>
  <si>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</si>
  <si>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</si>
  <si>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</si>
  <si>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</si>
  <si>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</si>
  <si>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</si>
  <si>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</si>
  <si>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</si>
  <si>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</si>
  <si>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</si>
  <si>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</si>
  <si>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</si>
  <si>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</si>
  <si>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</si>
  <si>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</si>
  <si>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</si>
  <si>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</si>
  <si>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</si>
  <si>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</si>
  <si>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</si>
  <si>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</si>
  <si>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</si>
  <si>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</si>
  <si>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</si>
  <si>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</si>
  <si>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</si>
  <si>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</si>
  <si>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</si>
  <si>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</si>
  <si>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</si>
  <si>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</si>
  <si>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</si>
  <si>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</si>
  <si>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</si>
  <si>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</si>
  <si>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</si>
  <si>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</si>
  <si>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</si>
  <si>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</si>
  <si>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</si>
  <si>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</si>
  <si>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</si>
  <si>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</si>
  <si>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</si>
  <si>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</si>
  <si>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</si>
  <si>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</si>
  <si>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</si>
  <si>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</si>
  <si>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</si>
  <si>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</si>
  <si>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</si>
  <si>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</si>
  <si>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</si>
  <si>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</si>
  <si>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</si>
  <si>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</si>
  <si>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</si>
  <si>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</si>
  <si>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</si>
  <si>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</si>
  <si>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</si>
  <si>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</si>
  <si>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</si>
  <si>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</si>
  <si>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</si>
  <si>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</si>
  <si>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</si>
  <si>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</si>
  <si>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</si>
  <si>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</si>
  <si>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</si>
  <si>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</si>
  <si>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</si>
  <si>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</si>
  <si>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</si>
  <si>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</si>
  <si>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</si>
  <si>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</si>
  <si>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</si>
  <si>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</si>
  <si>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</si>
  <si>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</si>
  <si>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</si>
  <si>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</si>
  <si>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</si>
  <si>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</si>
  <si>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</si>
  <si>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</si>
  <si>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</si>
  <si>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</si>
  <si>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</si>
  <si>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</si>
  <si>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</si>
  <si>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</si>
  <si>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</si>
  <si>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</si>
  <si>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</si>
  <si>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</si>
  <si>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</si>
  <si>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</si>
  <si>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</si>
  <si>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</si>
  <si>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</si>
  <si>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</si>
  <si>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</si>
  <si>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</si>
  <si>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</si>
  <si>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</si>
  <si>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</si>
  <si>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</si>
  <si>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</si>
  <si>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</si>
  <si>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</si>
  <si>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</si>
  <si>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</si>
  <si>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</si>
  <si>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</si>
  <si>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</si>
  <si>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</si>
  <si>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</si>
  <si>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</si>
  <si>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</si>
  <si>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</si>
  <si>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</si>
  <si>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</si>
  <si>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</si>
  <si>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</si>
  <si>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</si>
  <si>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</si>
  <si>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</si>
  <si>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</si>
  <si>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</si>
  <si>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</si>
  <si>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</si>
  <si>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</si>
  <si>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</si>
  <si>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</si>
  <si>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</si>
  <si>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</si>
  <si>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</si>
  <si>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</si>
  <si>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</si>
  <si>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</si>
  <si>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</si>
  <si>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</si>
  <si>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</si>
  <si>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</si>
  <si>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</si>
  <si>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</si>
  <si>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</si>
  <si>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</si>
  <si>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</si>
  <si>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</si>
  <si>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</si>
  <si>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</si>
  <si>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</si>
  <si>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</si>
  <si>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</si>
  <si>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</si>
  <si>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</si>
  <si>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</si>
  <si>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</si>
  <si>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</si>
  <si>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</si>
  <si>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</si>
  <si>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</si>
  <si>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</si>
  <si>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</si>
  <si>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</si>
  <si>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</si>
  <si>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</si>
  <si>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</si>
  <si>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</si>
  <si>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</si>
  <si>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</si>
  <si>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</si>
  <si>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</si>
  <si>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</si>
  <si>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</si>
  <si>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</si>
  <si>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</si>
  <si>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</si>
  <si>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</si>
  <si>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</si>
  <si>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</si>
  <si>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</si>
  <si>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</si>
  <si>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</si>
  <si>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</si>
  <si>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</si>
  <si>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</si>
  <si>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</si>
  <si>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</si>
  <si>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</si>
  <si>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</si>
  <si>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</si>
  <si>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</si>
  <si>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</si>
  <si>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</si>
  <si>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</si>
  <si>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</si>
  <si>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</si>
  <si>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</si>
  <si>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</si>
  <si>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</si>
  <si>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</si>
  <si>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</si>
  <si>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</si>
  <si>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</si>
  <si>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</si>
  <si>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</si>
  <si>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</si>
  <si>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</si>
  <si>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</si>
  <si>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</si>
  <si>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</si>
  <si>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</si>
  <si>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</si>
  <si>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</si>
  <si>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</si>
  <si>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</si>
  <si>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</si>
  <si>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</si>
  <si>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</si>
  <si>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</si>
  <si>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</si>
  <si>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</si>
  <si>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</si>
  <si>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</si>
  <si>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</si>
  <si>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</si>
  <si>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</si>
  <si>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</si>
  <si>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</si>
  <si>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</si>
  <si>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</si>
  <si>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</si>
  <si>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</si>
  <si>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</si>
  <si>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</si>
  <si>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</si>
  <si>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</si>
  <si>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</si>
  <si>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</si>
  <si>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</si>
  <si>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</si>
  <si>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</si>
  <si>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</si>
  <si>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</si>
  <si>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</si>
  <si>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</si>
  <si>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</si>
  <si>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</si>
  <si>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</si>
  <si>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</si>
  <si>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</si>
  <si>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</si>
  <si>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</si>
  <si>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</si>
  <si>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</si>
  <si>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</si>
  <si>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</si>
  <si>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</si>
  <si>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</si>
  <si>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</si>
  <si>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</si>
  <si>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</si>
  <si>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</si>
  <si>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</si>
  <si>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</si>
  <si>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</si>
  <si>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</si>
  <si>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</si>
  <si>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</si>
  <si>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</si>
  <si>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</si>
  <si>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</si>
  <si>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</si>
  <si>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</si>
  <si>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</si>
  <si>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</si>
  <si>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</si>
  <si>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</si>
  <si>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</si>
  <si>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</si>
  <si>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</si>
  <si>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</si>
  <si>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</si>
  <si>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</si>
  <si>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</si>
  <si>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</si>
  <si>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</si>
  <si>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</si>
  <si>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</si>
  <si>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</si>
  <si>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</si>
  <si>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</si>
  <si>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</si>
  <si>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</si>
  <si>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</si>
  <si>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</si>
  <si>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</si>
  <si>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</si>
  <si>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</si>
  <si>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</si>
  <si>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</si>
  <si>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</si>
  <si>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</si>
  <si>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</si>
  <si>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</si>
  <si>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</si>
  <si>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</si>
  <si>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</si>
  <si>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</si>
  <si>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</si>
  <si>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</si>
  <si>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</si>
  <si>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</si>
  <si>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</si>
  <si>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</si>
  <si>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</si>
  <si>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</si>
  <si>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</si>
  <si>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</si>
  <si>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</si>
  <si>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</si>
  <si>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</si>
  <si>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</si>
  <si>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</si>
  <si>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</si>
  <si>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</si>
  <si>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</si>
  <si>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</si>
  <si>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</si>
  <si>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</si>
  <si>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</si>
  <si>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</si>
  <si>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</si>
  <si>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</si>
  <si>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</si>
  <si>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</si>
  <si>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</si>
  <si>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</si>
  <si>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</si>
  <si>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</si>
  <si>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</si>
  <si>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</si>
  <si>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</si>
  <si>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</si>
  <si>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</si>
  <si>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</si>
  <si>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</si>
  <si>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</si>
  <si>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</si>
  <si>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</si>
  <si>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</si>
  <si>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</si>
  <si>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</si>
  <si>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</si>
  <si>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</si>
  <si>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</si>
  <si>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</si>
  <si>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</si>
  <si>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</si>
  <si>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</si>
  <si>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</si>
  <si>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</si>
  <si>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</si>
  <si>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</si>
  <si>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</si>
  <si>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</si>
  <si>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</si>
  <si>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</si>
  <si>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</si>
  <si>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</si>
  <si>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</si>
  <si>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</si>
  <si>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</si>
  <si>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</si>
  <si>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</si>
  <si>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</si>
  <si>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</si>
  <si>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</si>
  <si>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</si>
  <si>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</si>
  <si>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</si>
  <si>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</si>
  <si>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</si>
  <si>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</si>
  <si>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</si>
  <si>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</si>
  <si>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</si>
  <si>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</si>
  <si>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</si>
  <si>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</si>
  <si>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</si>
  <si>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</si>
  <si>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</si>
  <si>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</si>
  <si>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</si>
  <si>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</si>
  <si>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</si>
  <si>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</si>
  <si>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</si>
  <si>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</si>
  <si>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</si>
  <si>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</si>
  <si>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</si>
  <si>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</si>
  <si>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</si>
  <si>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</si>
  <si>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</si>
  <si>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</si>
  <si>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</si>
  <si>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</si>
  <si>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</si>
  <si>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</si>
  <si>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</si>
  <si>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</si>
  <si>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</si>
  <si>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</si>
  <si>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</si>
  <si>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</si>
  <si>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</si>
  <si>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</si>
  <si>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</si>
  <si>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</si>
  <si>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</si>
  <si>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</si>
  <si>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</si>
  <si>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</si>
  <si>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</si>
  <si>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</si>
  <si>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</si>
  <si>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</si>
  <si>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</si>
  <si>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</si>
  <si>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</si>
  <si>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</si>
  <si>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</si>
  <si>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</si>
  <si>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</si>
  <si>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</si>
  <si>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</si>
  <si>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</si>
  <si>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</si>
  <si>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</si>
  <si>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</si>
  <si>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</si>
  <si>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</si>
  <si>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</si>
  <si>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</si>
  <si>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</si>
  <si>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</si>
  <si>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</si>
  <si>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</si>
  <si>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</si>
  <si>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</si>
  <si>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</si>
  <si>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</si>
  <si>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</si>
  <si>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</si>
  <si>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</si>
  <si>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</si>
  <si>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</si>
  <si>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</si>
  <si>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</si>
  <si>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</si>
  <si>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</si>
  <si>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</si>
  <si>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</si>
  <si>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</si>
  <si>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</si>
  <si>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</si>
  <si>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</si>
  <si>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</si>
  <si>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</si>
  <si>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</si>
  <si>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</si>
  <si>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</si>
  <si>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</si>
  <si>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</si>
  <si>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</si>
  <si>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</si>
  <si>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</si>
  <si>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</si>
  <si>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</si>
  <si>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</si>
  <si>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</si>
  <si>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</si>
  <si>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</si>
  <si>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</si>
  <si>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</si>
  <si>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</si>
  <si>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</si>
  <si>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</si>
  <si>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</si>
  <si>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</si>
  <si>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</si>
  <si>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</si>
  <si>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</si>
  <si>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</si>
  <si>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</si>
  <si>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</si>
  <si>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</si>
  <si>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</si>
  <si>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</si>
  <si>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</si>
  <si>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</si>
  <si>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</si>
  <si>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</si>
  <si>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</si>
  <si>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</si>
  <si>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</si>
  <si>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</si>
  <si>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</si>
  <si>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</si>
  <si>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</si>
  <si>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</si>
  <si>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</si>
  <si>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</si>
  <si>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</si>
  <si>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</si>
  <si>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</si>
  <si>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</si>
  <si>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</si>
  <si>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</si>
  <si>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</si>
  <si>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</si>
  <si>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</si>
  <si>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</si>
  <si>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</si>
  <si>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</si>
  <si>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</si>
  <si>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</si>
  <si>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</si>
  <si>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</si>
  <si>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</si>
  <si>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</si>
  <si>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</si>
  <si>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</si>
  <si>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</si>
  <si>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</si>
  <si>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</si>
  <si>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</si>
  <si>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</si>
  <si>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</si>
  <si>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</si>
  <si>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</si>
  <si>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</si>
  <si>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</si>
  <si>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</si>
  <si>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</si>
  <si>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</si>
  <si>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</si>
  <si>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</si>
  <si>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</si>
  <si>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</si>
  <si>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</si>
  <si>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</si>
  <si>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</si>
  <si>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</si>
  <si>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</si>
  <si>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</si>
  <si>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</si>
  <si>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</si>
  <si>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</si>
  <si>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</si>
  <si>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</si>
  <si>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</si>
  <si>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</si>
  <si>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</si>
  <si>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</si>
  <si>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</si>
  <si>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</si>
  <si>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</si>
  <si>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</si>
  <si>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</si>
  <si>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</si>
  <si>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</si>
  <si>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</si>
  <si>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</si>
  <si>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</si>
  <si>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</si>
  <si>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</si>
  <si>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</si>
  <si>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</si>
  <si>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</si>
  <si>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</si>
  <si>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</si>
  <si>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</si>
  <si>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</si>
  <si>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</si>
  <si>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</si>
  <si>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</si>
  <si>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</si>
  <si>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</si>
  <si>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</si>
  <si>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</si>
  <si>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</si>
  <si>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</si>
  <si>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</si>
  <si>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</si>
  <si>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</si>
  <si>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</si>
  <si>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</si>
  <si>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</si>
  <si>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</si>
  <si>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</si>
  <si>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</si>
  <si>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</si>
  <si>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</si>
  <si>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</si>
  <si>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</si>
  <si>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</si>
  <si>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</si>
  <si>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</si>
  <si>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</si>
  <si>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</si>
  <si>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</si>
  <si>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</si>
  <si>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</si>
  <si>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</si>
  <si>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</si>
  <si>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</si>
  <si>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</si>
  <si>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</si>
  <si>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</si>
  <si>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</si>
  <si>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</si>
  <si>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</si>
  <si>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</si>
  <si>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</si>
  <si>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</si>
  <si>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</si>
  <si>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</si>
  <si>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</si>
  <si>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</si>
  <si>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</si>
  <si>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</si>
  <si>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</si>
  <si>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</si>
  <si>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</si>
  <si>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</si>
  <si>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</si>
  <si>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</si>
  <si>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</si>
  <si>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</si>
  <si>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</si>
  <si>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</si>
  <si>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</si>
  <si>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</si>
  <si>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</si>
  <si>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</si>
  <si>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</si>
  <si>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</si>
  <si>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</si>
  <si>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</si>
  <si>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</si>
  <si>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</si>
  <si>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</si>
  <si>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</si>
  <si>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</si>
  <si>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</si>
  <si>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</si>
  <si>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</si>
  <si>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</si>
  <si>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</si>
  <si>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</si>
  <si>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</si>
  <si>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</si>
  <si>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</si>
  <si>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</si>
  <si>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</si>
  <si>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</si>
  <si>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</si>
  <si>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</si>
  <si>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</si>
  <si>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</si>
  <si>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</si>
  <si>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</si>
  <si>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</si>
  <si>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</si>
  <si>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</si>
  <si>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</si>
  <si>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</si>
  <si>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</si>
  <si>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</si>
  <si>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</si>
  <si>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</si>
  <si>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</si>
  <si>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</si>
  <si>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</si>
  <si>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</si>
  <si>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</si>
  <si>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</si>
  <si>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</si>
  <si>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</si>
  <si>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</si>
  <si>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</si>
  <si>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</si>
  <si>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</si>
  <si>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</si>
  <si>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</si>
  <si>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</si>
  <si>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</si>
  <si>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</si>
  <si>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</si>
  <si>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</si>
  <si>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</si>
  <si>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</si>
  <si>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</si>
  <si>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</si>
  <si>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</si>
  <si>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</si>
  <si>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</si>
  <si>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</si>
  <si>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</si>
  <si>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</si>
  <si>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</si>
  <si>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</si>
  <si>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</si>
  <si>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</si>
  <si>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</si>
  <si>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</si>
  <si>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</si>
  <si>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</si>
  <si>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</si>
  <si>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</si>
  <si>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</si>
  <si>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</si>
  <si>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</si>
  <si>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</si>
  <si>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</si>
  <si>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</si>
  <si>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</si>
  <si>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</si>
  <si>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</si>
  <si>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</si>
  <si>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</si>
  <si>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</si>
  <si>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</si>
  <si>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</si>
  <si>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</si>
  <si>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</si>
  <si>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</si>
  <si>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</si>
  <si>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</si>
  <si>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</si>
  <si>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</si>
  <si>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</si>
  <si>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</si>
  <si>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</si>
  <si>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</si>
  <si>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</si>
  <si>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</si>
  <si>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</si>
  <si>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</si>
  <si>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</si>
  <si>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</si>
  <si>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</si>
  <si>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</si>
  <si>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</si>
  <si>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</si>
  <si>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</si>
  <si>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</si>
  <si>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</si>
  <si>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</si>
  <si>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</si>
  <si>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</si>
  <si>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</si>
  <si>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</si>
  <si>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</si>
  <si>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</si>
  <si>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</si>
  <si>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</si>
  <si>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</si>
  <si>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</si>
  <si>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</si>
  <si>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</si>
  <si>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</si>
  <si>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</si>
  <si>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</si>
  <si>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</si>
  <si>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</si>
  <si>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</si>
  <si>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</si>
  <si>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</si>
  <si>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</si>
  <si>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</si>
  <si>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</si>
  <si>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</si>
  <si>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</si>
  <si>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</si>
  <si>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</si>
  <si>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</si>
  <si>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</si>
  <si>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</si>
  <si>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</si>
  <si>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</si>
  <si>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</si>
  <si>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</si>
  <si>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</si>
  <si>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</si>
  <si>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</si>
  <si>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</si>
  <si>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</si>
  <si>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</si>
  <si>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</si>
  <si>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</si>
  <si>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</si>
  <si>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</si>
  <si>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</si>
  <si>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</si>
  <si>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</si>
  <si>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</si>
  <si>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</si>
  <si>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</si>
  <si>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</si>
  <si>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</si>
  <si>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</si>
  <si>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</si>
  <si>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</si>
  <si>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</si>
  <si>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</si>
  <si>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</si>
  <si>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</si>
  <si>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</si>
  <si>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</si>
  <si>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</si>
  <si>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</si>
  <si>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</si>
  <si>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</si>
  <si>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</si>
  <si>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</si>
  <si>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</si>
  <si>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</si>
  <si>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</si>
  <si>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</si>
  <si>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</si>
  <si>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</si>
  <si>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</si>
  <si>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</si>
  <si>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</si>
  <si>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</si>
  <si>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</si>
  <si>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</si>
  <si>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</si>
  <si>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</si>
  <si>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</si>
  <si>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</si>
  <si>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</si>
  <si>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</si>
  <si>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</si>
  <si>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</si>
  <si>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</si>
  <si>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</si>
  <si>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</si>
  <si>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</si>
  <si>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</si>
  <si>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</si>
  <si>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</si>
  <si>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</si>
  <si>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</si>
  <si>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</si>
  <si>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</si>
  <si>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</si>
  <si>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</si>
  <si>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</si>
  <si>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</si>
  <si>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</si>
  <si>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</si>
  <si>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</si>
  <si>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</si>
  <si>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</si>
  <si>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</si>
  <si>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</si>
  <si>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</si>
  <si>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</si>
  <si>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</si>
  <si>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</si>
  <si>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</si>
  <si>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</si>
  <si>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</si>
  <si>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</si>
  <si>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</si>
  <si>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</si>
  <si>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</si>
  <si>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</si>
  <si>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</si>
  <si>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</si>
  <si>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</si>
  <si>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</si>
  <si>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</si>
  <si>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</si>
  <si>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</si>
  <si>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</si>
  <si>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</si>
  <si>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</si>
  <si>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</si>
  <si>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</si>
  <si>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</si>
  <si>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</si>
  <si>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</si>
  <si>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</si>
  <si>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</si>
  <si>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</si>
  <si>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</si>
  <si>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</si>
  <si>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</si>
  <si>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</si>
  <si>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</si>
  <si>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</si>
  <si>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</si>
  <si>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</si>
  <si>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</si>
  <si>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</si>
  <si>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</si>
  <si>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</si>
  <si>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</si>
  <si>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</si>
  <si>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</si>
  <si>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</si>
  <si>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</si>
  <si>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</si>
  <si>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</si>
  <si>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</si>
  <si>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</si>
  <si>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</si>
  <si>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</si>
  <si>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</si>
  <si>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</si>
  <si>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</si>
  <si>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</si>
  <si>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</si>
  <si>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</si>
  <si>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</si>
  <si>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</si>
  <si>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</si>
  <si>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</si>
  <si>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</si>
  <si>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</si>
  <si>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</si>
  <si>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</si>
  <si>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</si>
  <si>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</si>
  <si>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</si>
  <si>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</si>
  <si>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</si>
  <si>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</si>
  <si>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</si>
  <si>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</si>
  <si>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</si>
  <si>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</si>
  <si>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</si>
  <si>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</si>
  <si>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</si>
  <si>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</si>
  <si>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</si>
  <si>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</si>
  <si>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</si>
  <si>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</si>
  <si>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</si>
  <si>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</si>
  <si>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</si>
  <si>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</si>
  <si>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</si>
  <si>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</si>
  <si>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</si>
  <si>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</si>
  <si>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</si>
  <si>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</si>
  <si>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</si>
  <si>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</si>
  <si>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</si>
  <si>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</si>
  <si>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</si>
  <si>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</si>
  <si>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</si>
  <si>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</si>
  <si>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</si>
  <si>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</si>
  <si>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</si>
  <si>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</si>
  <si>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</si>
  <si>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</si>
  <si>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</si>
  <si>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</si>
  <si>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</si>
  <si>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</si>
  <si>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</si>
  <si>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</si>
  <si>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</si>
  <si>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</si>
  <si>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</si>
  <si>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</si>
  <si>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</si>
  <si>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</si>
  <si>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</si>
  <si>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</si>
  <si>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</si>
  <si>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</si>
  <si>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</si>
  <si>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</si>
  <si>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</si>
  <si>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</si>
  <si>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</si>
  <si>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</si>
  <si>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</si>
  <si>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</si>
  <si>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</si>
  <si>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</si>
  <si>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</si>
  <si>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</si>
  <si>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</si>
  <si>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</si>
  <si>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</si>
  <si>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</si>
  <si>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</si>
  <si>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</si>
  <si>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</si>
  <si>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</si>
  <si>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</si>
  <si>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</si>
  <si>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</si>
  <si>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</si>
  <si>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</si>
  <si>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</si>
  <si>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</si>
  <si>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</si>
  <si>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</si>
  <si>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</si>
  <si>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</si>
  <si>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</si>
  <si>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</si>
  <si>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</si>
  <si>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</si>
  <si>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</si>
  <si>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</si>
  <si>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</si>
  <si>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</si>
  <si>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</si>
  <si>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</si>
  <si>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</si>
  <si>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</si>
  <si>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</si>
  <si>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</si>
  <si>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</si>
  <si>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</si>
  <si>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</si>
  <si>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</si>
  <si>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</si>
  <si>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</si>
  <si>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</si>
  <si>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</si>
  <si>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</si>
  <si>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</si>
  <si>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</si>
  <si>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</si>
  <si>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</si>
  <si>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</si>
  <si>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</si>
  <si>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</si>
  <si>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</si>
  <si>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</si>
  <si>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</si>
  <si>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</si>
  <si>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</si>
  <si>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</si>
  <si>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</si>
  <si>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</si>
  <si>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</si>
  <si>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</si>
  <si>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</si>
  <si>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</si>
  <si>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</si>
  <si>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</si>
  <si>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</si>
  <si>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</si>
  <si>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</si>
  <si>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</si>
  <si>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</si>
  <si>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</si>
  <si>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</si>
  <si>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</si>
  <si>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</si>
  <si>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</si>
  <si>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</si>
  <si>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</si>
  <si>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</si>
  <si>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</si>
  <si>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</si>
  <si>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</si>
  <si>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</si>
  <si>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</si>
  <si>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</si>
  <si>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</si>
  <si>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</si>
  <si>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</si>
  <si>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</si>
  <si>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</si>
  <si>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</si>
  <si>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</si>
  <si>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</si>
  <si>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</si>
  <si>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</si>
  <si>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</si>
  <si>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</si>
  <si>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</si>
  <si>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</si>
  <si>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</si>
  <si>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</si>
  <si>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</si>
  <si>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</si>
  <si>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</si>
  <si>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</si>
  <si>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</si>
  <si>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</si>
  <si>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</si>
  <si>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</si>
  <si>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</si>
  <si>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</si>
  <si>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</si>
  <si>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</si>
  <si>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</si>
  <si>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</si>
  <si>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</si>
  <si>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</si>
  <si>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</si>
  <si>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</si>
  <si>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</si>
  <si>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</si>
  <si>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</si>
  <si>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</si>
  <si>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</si>
  <si>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</si>
  <si>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</si>
  <si>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</si>
  <si>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</si>
  <si>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</si>
  <si>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</si>
  <si>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</si>
  <si>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</si>
  <si>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</si>
  <si>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</si>
  <si>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</si>
  <si>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</si>
  <si>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</si>
  <si>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</si>
  <si>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</si>
  <si>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</si>
  <si>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</si>
  <si>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</si>
  <si>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</si>
  <si>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</si>
  <si>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</si>
  <si>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</si>
  <si>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</si>
  <si>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</si>
  <si>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</si>
  <si>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</si>
  <si>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</si>
  <si>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</si>
  <si>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</si>
  <si>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</si>
  <si>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</si>
  <si>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</si>
  <si>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</si>
  <si>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</si>
  <si>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</si>
  <si>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</si>
  <si>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</si>
  <si>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</si>
  <si>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</si>
  <si>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</si>
  <si>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</si>
  <si>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</si>
  <si>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</si>
  <si>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</si>
  <si>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</si>
  <si>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</si>
  <si>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</si>
  <si>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</si>
  <si>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</si>
  <si>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</si>
  <si>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</si>
  <si>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</si>
  <si>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</si>
  <si>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</si>
  <si>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</si>
  <si>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</si>
  <si>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</si>
  <si>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</si>
  <si>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</si>
  <si>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</si>
  <si>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</si>
  <si>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</si>
  <si>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</si>
  <si>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</si>
  <si>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</si>
  <si>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</si>
  <si>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</si>
  <si>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</si>
  <si>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</si>
  <si>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</si>
  <si>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</si>
  <si>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</si>
  <si>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</si>
  <si>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</si>
  <si>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</si>
  <si>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</si>
  <si>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</si>
  <si>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</si>
  <si>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</si>
  <si>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</si>
  <si>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</si>
  <si>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</si>
  <si>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</si>
  <si>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</si>
  <si>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</si>
  <si>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</si>
  <si>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</si>
  <si>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</si>
  <si>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</si>
  <si>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</si>
  <si>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</si>
  <si>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</si>
  <si>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</si>
  <si>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</si>
  <si>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</si>
  <si>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</si>
  <si>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</si>
  <si>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</si>
  <si>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</si>
  <si>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</si>
  <si>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</si>
  <si>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</si>
  <si>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</si>
  <si>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</si>
  <si>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</si>
  <si>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</si>
  <si>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</si>
  <si>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</si>
  <si>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</si>
  <si>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</si>
  <si>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</si>
  <si>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</si>
  <si>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</si>
  <si>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</si>
  <si>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</si>
  <si>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</si>
  <si>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</si>
  <si>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</si>
  <si>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</si>
  <si>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</si>
  <si>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</si>
  <si>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</si>
  <si>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</si>
  <si>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</si>
  <si>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</si>
  <si>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</si>
  <si>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</si>
  <si>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</si>
  <si>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</si>
  <si>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</si>
  <si>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</si>
  <si>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</si>
  <si>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</si>
  <si>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</si>
  <si>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</si>
  <si>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</si>
  <si>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</si>
  <si>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</si>
  <si>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</si>
  <si>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</si>
  <si>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</si>
  <si>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</si>
  <si>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</si>
  <si>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</si>
  <si>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</si>
  <si>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</si>
  <si>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</si>
  <si>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</si>
  <si>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</si>
  <si>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</si>
  <si>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</si>
  <si>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</si>
  <si>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</si>
  <si>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</si>
  <si>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</si>
  <si>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</si>
  <si>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</si>
  <si>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</si>
  <si>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</si>
  <si>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</si>
  <si>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</si>
  <si>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</si>
  <si>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</si>
  <si>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</si>
  <si>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</si>
  <si>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</si>
  <si>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</si>
  <si>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</si>
  <si>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</si>
  <si>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</si>
  <si>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</si>
  <si>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</si>
  <si>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</si>
  <si>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</si>
  <si>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</si>
  <si>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</si>
  <si>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</si>
  <si>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</si>
  <si>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</si>
  <si>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</si>
  <si>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</si>
  <si>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</si>
  <si>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</si>
  <si>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</si>
  <si>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</si>
  <si>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</si>
  <si>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</si>
  <si>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</si>
  <si>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</si>
  <si>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</si>
  <si>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</si>
  <si>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</si>
  <si>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</si>
  <si>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</si>
  <si>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</si>
  <si>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</si>
  <si>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</si>
  <si>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</si>
  <si>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</si>
  <si>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</si>
  <si>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</si>
  <si>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</si>
  <si>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</si>
  <si>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</si>
  <si>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</si>
  <si>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</si>
  <si>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</si>
  <si>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</si>
  <si>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</si>
  <si>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</si>
  <si>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</si>
  <si>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</si>
  <si>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</si>
  <si>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</si>
  <si>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</si>
  <si>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</si>
  <si>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</si>
  <si>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</si>
  <si>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</si>
  <si>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</si>
  <si>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</si>
  <si>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</si>
  <si>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</si>
  <si>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</si>
  <si>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</si>
  <si>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</si>
  <si>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</si>
  <si>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</si>
  <si>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</si>
  <si>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</si>
  <si>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</si>
  <si>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</si>
  <si>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</si>
  <si>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</si>
  <si>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</si>
  <si>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</si>
  <si>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</si>
  <si>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</si>
  <si>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</si>
  <si>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</si>
  <si>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</si>
  <si>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</si>
  <si>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</si>
  <si>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</si>
  <si>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</si>
  <si>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</si>
  <si>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</si>
  <si>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</si>
  <si>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</si>
  <si>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</si>
  <si>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</si>
  <si>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</si>
  <si>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</si>
  <si>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</si>
  <si>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</si>
  <si>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</si>
  <si>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</si>
  <si>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</si>
  <si>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</si>
  <si>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</si>
  <si>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</si>
  <si>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</si>
  <si>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</si>
  <si>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</si>
  <si>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</si>
  <si>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</si>
  <si>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</si>
  <si>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</si>
  <si>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</si>
  <si>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</si>
  <si>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</si>
  <si>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</si>
  <si>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</si>
  <si>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</si>
  <si>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</si>
  <si>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</si>
  <si>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</si>
  <si>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</si>
  <si>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</si>
  <si>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</si>
  <si>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</si>
  <si>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</si>
  <si>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</si>
  <si>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</si>
  <si>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</si>
  <si>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</si>
  <si>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</si>
  <si>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</si>
  <si>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</si>
  <si>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</si>
  <si>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</si>
  <si>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</si>
  <si>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</si>
  <si>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</si>
  <si>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</si>
  <si>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</si>
  <si>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</si>
  <si>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</si>
  <si>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</si>
  <si>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</si>
  <si>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</si>
  <si>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</si>
  <si>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</si>
  <si>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</si>
  <si>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</si>
  <si>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</si>
  <si>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</si>
  <si>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</si>
  <si>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</si>
  <si>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</si>
  <si>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</si>
  <si>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</si>
  <si>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</si>
  <si>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</si>
  <si>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</si>
  <si>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</si>
  <si>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</si>
  <si>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</si>
  <si>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</si>
  <si>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</si>
  <si>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</si>
  <si>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</si>
  <si>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</si>
  <si>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</si>
  <si>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</si>
  <si>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</si>
  <si>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</si>
  <si>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</si>
  <si>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</si>
  <si>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</si>
  <si>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</si>
  <si>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</si>
  <si>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</si>
  <si>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</si>
  <si>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</si>
  <si>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</si>
  <si>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</si>
  <si>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</si>
  <si>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</si>
  <si>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</si>
  <si>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</si>
  <si>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</si>
  <si>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</si>
  <si>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</si>
  <si>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</si>
  <si>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</si>
  <si>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</si>
  <si>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</si>
  <si>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</si>
  <si>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</si>
  <si>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</si>
  <si>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</si>
  <si>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</si>
  <si>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</si>
  <si>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</si>
  <si>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</si>
  <si>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</si>
  <si>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</si>
  <si>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</si>
  <si>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</si>
  <si>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</si>
  <si>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</si>
  <si>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</si>
  <si>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</si>
  <si>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</si>
  <si>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</si>
  <si>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</si>
  <si>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</si>
  <si>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</si>
  <si>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</si>
  <si>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</si>
  <si>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</si>
  <si>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</si>
  <si>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</si>
  <si>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</si>
  <si>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</si>
  <si>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</si>
  <si>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</si>
  <si>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</si>
  <si>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</si>
  <si>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</si>
  <si>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</si>
  <si>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</si>
  <si>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</si>
  <si>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</si>
  <si>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</si>
  <si>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</si>
  <si>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</si>
  <si>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</si>
  <si>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</si>
  <si>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</si>
  <si>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</si>
  <si>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</si>
  <si>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</si>
  <si>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</si>
  <si>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</si>
  <si>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</si>
  <si>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</si>
  <si>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</si>
  <si>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</si>
  <si>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</si>
  <si>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</si>
  <si>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</si>
  <si>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</si>
  <si>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</si>
  <si>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</si>
  <si>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</si>
  <si>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</si>
  <si>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</si>
  <si>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</si>
  <si>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</si>
  <si>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</si>
  <si>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</si>
  <si>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</si>
  <si>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</si>
  <si>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</si>
  <si>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</si>
  <si>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</si>
  <si>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</si>
  <si>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</si>
  <si>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</si>
  <si>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</si>
  <si>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</si>
  <si>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</si>
  <si>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</si>
  <si>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</si>
  <si>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</si>
  <si>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</si>
  <si>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</si>
  <si>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</si>
  <si>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</si>
  <si>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</si>
  <si>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</si>
  <si>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</si>
  <si>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</si>
  <si>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</si>
  <si>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</si>
  <si>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</si>
  <si>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</si>
  <si>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</si>
  <si>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</si>
  <si>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</si>
  <si>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</si>
  <si>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</si>
  <si>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</si>
  <si>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</si>
  <si>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</si>
  <si>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</si>
  <si>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</si>
  <si>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</si>
  <si>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</si>
  <si>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</si>
  <si>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</si>
  <si>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</si>
  <si>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</si>
  <si>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</si>
  <si>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</si>
  <si>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</si>
  <si>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</si>
  <si>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</si>
  <si>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</si>
  <si>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</si>
  <si>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</si>
  <si>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</si>
  <si>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</si>
  <si>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</si>
  <si>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</si>
  <si>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</si>
  <si>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</si>
  <si>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</si>
  <si>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</si>
  <si>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</si>
  <si>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</si>
  <si>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</si>
  <si>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</si>
  <si>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</si>
  <si>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</si>
  <si>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</si>
  <si>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</si>
  <si>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</si>
  <si>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</si>
  <si>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</si>
  <si>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</si>
  <si>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</si>
  <si>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</si>
  <si>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</si>
  <si>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</si>
  <si>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</si>
  <si>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</si>
  <si>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</si>
  <si>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</si>
  <si>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</si>
  <si>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</si>
  <si>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</si>
  <si>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</si>
  <si>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</si>
  <si>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</si>
  <si>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</si>
  <si>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</si>
  <si>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</si>
  <si>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</si>
  <si>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</si>
  <si>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</si>
  <si>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</si>
  <si>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</si>
  <si>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</si>
  <si>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</si>
  <si>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</si>
  <si>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</si>
  <si>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</si>
  <si>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</si>
  <si>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</si>
  <si>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</si>
  <si>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</si>
  <si>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</si>
  <si>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</si>
  <si>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</si>
  <si>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</si>
  <si>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</si>
  <si>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</si>
  <si>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</si>
  <si>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</si>
  <si>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</si>
  <si>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</si>
  <si>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</si>
  <si>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</si>
  <si>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</si>
  <si>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</si>
  <si>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</si>
  <si>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</si>
  <si>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</si>
  <si>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</si>
  <si>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</si>
  <si>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</si>
  <si>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</si>
  <si>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</si>
  <si>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</si>
  <si>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</si>
  <si>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</si>
  <si>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</si>
  <si>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</si>
  <si>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</si>
  <si>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</si>
  <si>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</si>
  <si>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</si>
  <si>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</si>
  <si>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</si>
  <si>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</si>
  <si>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</si>
  <si>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</si>
  <si>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</si>
  <si>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</si>
  <si>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</si>
  <si>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</si>
  <si>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</si>
  <si>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</si>
  <si>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</si>
  <si>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</si>
  <si>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</si>
  <si>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</si>
  <si>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</si>
  <si>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</si>
  <si>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</si>
  <si>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</si>
  <si>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</si>
  <si>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</si>
  <si>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</si>
  <si>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</si>
  <si>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</si>
  <si>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</si>
  <si>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</si>
  <si>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</si>
  <si>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</si>
  <si>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</si>
  <si>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</si>
  <si>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</si>
  <si>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</si>
  <si>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</si>
  <si>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</si>
  <si>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</si>
  <si>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</si>
  <si>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</si>
  <si>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</si>
  <si>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</si>
  <si>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</si>
  <si>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</si>
  <si>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</si>
  <si>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</si>
  <si>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</si>
  <si>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</si>
  <si>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</si>
  <si>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</si>
  <si>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</si>
  <si>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</si>
  <si>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</si>
  <si>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</si>
  <si>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</si>
  <si>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</si>
  <si>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</si>
  <si>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</si>
  <si>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</si>
  <si>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</si>
  <si>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</si>
  <si>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</si>
  <si>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</si>
  <si>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</si>
  <si>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</si>
  <si>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</si>
  <si>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</si>
  <si>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</si>
  <si>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</si>
  <si>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</si>
  <si>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</si>
  <si>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</si>
  <si>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</si>
  <si>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</si>
  <si>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</si>
  <si>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</si>
  <si>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</si>
  <si>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</si>
  <si>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</si>
  <si>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</si>
  <si>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</si>
  <si>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</si>
  <si>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</si>
  <si>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</si>
  <si>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</si>
  <si>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</si>
  <si>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</si>
  <si>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</si>
  <si>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</si>
  <si>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</si>
  <si>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</si>
  <si>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</si>
  <si>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</si>
  <si>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</si>
  <si>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</si>
  <si>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</si>
  <si>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</si>
  <si>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</si>
  <si>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</si>
  <si>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</si>
  <si>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</si>
  <si>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</si>
  <si>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</si>
  <si>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</si>
  <si>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</si>
  <si>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</si>
  <si>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</si>
  <si>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</si>
  <si>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</si>
  <si>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</si>
  <si>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</si>
  <si>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</si>
  <si>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</si>
  <si>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</si>
  <si>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</si>
  <si>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</si>
  <si>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</si>
  <si>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</si>
  <si>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</si>
  <si>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</si>
  <si>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</si>
  <si>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</si>
  <si>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</si>
  <si>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</si>
  <si>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</si>
  <si>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</si>
  <si>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</si>
  <si>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</si>
  <si>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</si>
  <si>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</si>
  <si>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</si>
  <si>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</si>
  <si>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</si>
  <si>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</si>
  <si>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</si>
  <si>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</si>
  <si>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</si>
  <si>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</si>
  <si>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</si>
  <si>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</si>
  <si>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</si>
  <si>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</si>
  <si>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</si>
  <si>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</si>
  <si>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</si>
  <si>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</si>
  <si>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</si>
  <si>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</si>
  <si>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</si>
  <si>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</si>
  <si>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</si>
  <si>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</si>
  <si>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</si>
  <si>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</si>
  <si>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</si>
  <si>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</si>
  <si>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</si>
  <si>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</si>
  <si>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</si>
  <si>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</si>
  <si>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</si>
  <si>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</si>
  <si>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</si>
  <si>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</si>
  <si>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</si>
  <si>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</si>
  <si>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</si>
  <si>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</si>
  <si>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</si>
  <si>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</si>
  <si>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</si>
  <si>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</si>
  <si>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</si>
  <si>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</si>
  <si>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</si>
  <si>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</si>
  <si>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</si>
  <si>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</si>
  <si>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</si>
  <si>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</si>
  <si>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</si>
  <si>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</si>
  <si>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</si>
  <si>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</si>
  <si>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</si>
  <si>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</si>
  <si>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</si>
  <si>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</si>
  <si>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</si>
  <si>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</si>
  <si>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</si>
  <si>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</si>
  <si>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</si>
  <si>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</si>
  <si>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</si>
  <si>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</si>
  <si>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</si>
  <si>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</si>
  <si>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</si>
  <si>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</si>
  <si>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</si>
  <si>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</si>
  <si>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</si>
  <si>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</si>
  <si>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</si>
  <si>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</si>
  <si>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</si>
  <si>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</si>
  <si>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</si>
  <si>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</si>
  <si>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</si>
  <si>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</si>
  <si>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</si>
  <si>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</si>
  <si>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</si>
  <si>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</si>
  <si>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</si>
  <si>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</si>
  <si>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</si>
  <si>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</si>
  <si>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</si>
  <si>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</si>
  <si>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</si>
  <si>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</si>
  <si>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</si>
  <si>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</si>
  <si>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</si>
  <si>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</si>
  <si>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</si>
  <si>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</si>
  <si>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</si>
  <si>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</si>
  <si>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</si>
  <si>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</si>
  <si>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</si>
  <si>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</si>
  <si>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</si>
  <si>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</si>
  <si>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</si>
  <si>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</si>
  <si>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</si>
  <si>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</si>
  <si>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</si>
  <si>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</si>
  <si>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</si>
  <si>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</si>
  <si>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</si>
  <si>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</si>
  <si>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</si>
  <si>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</si>
  <si>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</si>
  <si>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</si>
  <si>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</si>
  <si>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</si>
  <si>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</si>
  <si>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</si>
  <si>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</si>
  <si>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</si>
  <si>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</si>
  <si>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</si>
  <si>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</si>
  <si>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</si>
  <si>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</si>
  <si>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</si>
  <si>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</si>
  <si>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</si>
  <si>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</si>
  <si>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</si>
  <si>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</si>
  <si>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</si>
  <si>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</si>
  <si>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</si>
  <si>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</si>
  <si>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</si>
  <si>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</si>
  <si>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</si>
  <si>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</si>
  <si>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</si>
  <si>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</si>
  <si>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</si>
  <si>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</si>
  <si>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</si>
  <si>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</si>
  <si>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</si>
  <si>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</si>
  <si>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</si>
  <si>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</si>
  <si>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</si>
  <si>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</si>
  <si>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</si>
  <si>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</si>
  <si>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</si>
  <si>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</si>
  <si>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</si>
  <si>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</si>
  <si>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</si>
  <si>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</si>
  <si>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</si>
  <si>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</si>
  <si>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</si>
  <si>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</si>
  <si>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</si>
  <si>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</si>
  <si>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</si>
  <si>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</si>
  <si>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</si>
  <si>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</si>
  <si>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</si>
  <si>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</si>
  <si>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</si>
  <si>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</si>
  <si>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</si>
  <si>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</si>
  <si>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</si>
  <si>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</si>
  <si>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</si>
  <si>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</si>
  <si>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</si>
  <si>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</si>
  <si>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</si>
  <si>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</si>
  <si>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</si>
  <si>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</si>
  <si>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</si>
  <si>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</si>
  <si>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</si>
  <si>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</si>
  <si>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</si>
  <si>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</si>
  <si>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</si>
  <si>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</si>
  <si>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</si>
  <si>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</si>
  <si>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</si>
  <si>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</si>
  <si>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</si>
  <si>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</si>
  <si>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</si>
  <si>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</si>
  <si>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</si>
  <si>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</si>
  <si>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</si>
  <si>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</si>
  <si>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</si>
  <si>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</si>
  <si>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</si>
  <si>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</si>
  <si>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</si>
  <si>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</si>
  <si>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</si>
  <si>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</si>
  <si>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</si>
  <si>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</si>
  <si>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</si>
  <si>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</si>
  <si>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</si>
  <si>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</si>
  <si>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</si>
  <si>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</si>
  <si>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</si>
  <si>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</si>
  <si>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</si>
  <si>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</si>
  <si>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</si>
  <si>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</si>
  <si>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</si>
  <si>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</si>
  <si>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</si>
  <si>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</si>
  <si>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</si>
  <si>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</si>
  <si>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</si>
  <si>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</si>
  <si>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</si>
  <si>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</si>
  <si>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</si>
  <si>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</si>
  <si>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</si>
  <si>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</si>
  <si>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</si>
  <si>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</si>
  <si>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</si>
  <si>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</si>
  <si>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</si>
  <si>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</si>
  <si>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</si>
  <si>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</si>
  <si>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</si>
  <si>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</si>
  <si>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</si>
  <si>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</si>
  <si>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</si>
  <si>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</si>
  <si>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</si>
  <si>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</si>
  <si>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</si>
  <si>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</si>
  <si>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</si>
  <si>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</si>
  <si>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</si>
  <si>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</si>
  <si>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</si>
  <si>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</si>
  <si>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</si>
  <si>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</si>
  <si>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</si>
  <si>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</si>
  <si>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</si>
  <si>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</si>
  <si>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</si>
  <si>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</si>
  <si>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</si>
  <si>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</si>
  <si>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</si>
  <si>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</si>
  <si>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</si>
  <si>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</si>
  <si>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</si>
  <si>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</si>
  <si>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</si>
  <si>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</si>
  <si>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</si>
  <si>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</si>
  <si>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</si>
  <si>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</si>
  <si>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</si>
  <si>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</si>
  <si>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</si>
  <si>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</si>
  <si>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</si>
  <si>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</si>
  <si>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</si>
  <si>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</si>
  <si>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</si>
  <si>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</si>
  <si>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</si>
  <si>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</si>
  <si>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</si>
  <si>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</si>
  <si>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</si>
  <si>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</si>
  <si>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</si>
  <si>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</si>
  <si>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</si>
  <si>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</si>
  <si>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</si>
  <si>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</si>
  <si>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</si>
  <si>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</si>
  <si>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</si>
  <si>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</si>
  <si>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</si>
  <si>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</si>
  <si>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</si>
  <si>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</si>
  <si>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</si>
  <si>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</si>
  <si>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</si>
  <si>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</si>
  <si>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</si>
  <si>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</si>
  <si>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</si>
  <si>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</si>
  <si>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</si>
  <si>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</si>
  <si>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</si>
  <si>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</si>
  <si>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</si>
  <si>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</si>
  <si>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</si>
  <si>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</si>
  <si>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</si>
  <si>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</si>
  <si>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</si>
  <si>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</si>
  <si>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</si>
  <si>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</si>
  <si>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</si>
  <si>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</si>
  <si>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</si>
  <si>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</si>
  <si>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</si>
  <si>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</si>
  <si>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</si>
  <si>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</si>
  <si>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</si>
  <si>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</si>
  <si>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</si>
  <si>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</si>
  <si>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</si>
  <si>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</si>
  <si>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</si>
  <si>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</si>
  <si>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</si>
  <si>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</si>
  <si>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</si>
  <si>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</si>
  <si>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</si>
  <si>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</si>
  <si>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</si>
  <si>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</si>
  <si>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</si>
  <si>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</si>
  <si>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</si>
  <si>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</si>
  <si>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</si>
  <si>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</si>
  <si>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</si>
  <si>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</si>
  <si>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</si>
  <si>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</si>
  <si>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</si>
  <si>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</si>
  <si>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</si>
  <si>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</si>
  <si>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</si>
  <si>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</si>
  <si>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</si>
  <si>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</si>
  <si>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</si>
  <si>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</si>
  <si>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</si>
  <si>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</si>
  <si>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</si>
  <si>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</si>
  <si>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</si>
  <si>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</si>
  <si>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</si>
  <si>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</si>
  <si>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</si>
  <si>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</si>
  <si>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</si>
  <si>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</si>
  <si>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</si>
  <si>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</si>
  <si>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</si>
  <si>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</si>
  <si>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</si>
  <si>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</si>
  <si>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</si>
  <si>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</si>
  <si>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</si>
  <si>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</si>
  <si>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</si>
  <si>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</si>
  <si>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</si>
  <si>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</si>
  <si>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</si>
  <si>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</si>
  <si>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</si>
  <si>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</si>
  <si>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</si>
  <si>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</si>
  <si>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</si>
  <si>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</si>
  <si>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</si>
  <si>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</si>
  <si>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</si>
  <si>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</si>
  <si>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</si>
  <si>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</si>
  <si>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</si>
  <si>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</si>
  <si>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</si>
  <si>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</si>
  <si>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</si>
  <si>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</si>
  <si>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</si>
  <si>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</si>
  <si>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</si>
  <si>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</si>
  <si>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</si>
  <si>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</si>
  <si>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</si>
  <si>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</si>
  <si>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</si>
  <si>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</si>
  <si>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</si>
  <si>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</si>
  <si>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</si>
  <si>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</si>
  <si>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</si>
  <si>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</si>
  <si>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</si>
  <si>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</si>
  <si>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</si>
  <si>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</si>
  <si>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</si>
  <si>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</si>
  <si>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</si>
  <si>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</si>
  <si>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</si>
  <si>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</si>
  <si>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</si>
  <si>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</si>
  <si>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</si>
  <si>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</si>
  <si>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</si>
  <si>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</si>
  <si>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</si>
  <si>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</si>
  <si>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</si>
  <si>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</si>
  <si>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</si>
  <si>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</si>
  <si>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</si>
  <si>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</si>
  <si>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</si>
  <si>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</si>
  <si>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</si>
  <si>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</si>
  <si>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</si>
  <si>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</si>
  <si>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</si>
  <si>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</si>
  <si>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</si>
  <si>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</si>
  <si>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</si>
  <si>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</si>
  <si>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</si>
  <si>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</si>
  <si>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</si>
  <si>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</si>
  <si>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</si>
  <si>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</si>
  <si>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</si>
  <si>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</si>
  <si>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</si>
  <si>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</si>
  <si>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</si>
  <si>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</si>
  <si>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</si>
  <si>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</si>
  <si>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</si>
  <si>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</si>
  <si>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</si>
  <si>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</si>
  <si>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</si>
  <si>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</si>
  <si>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</si>
  <si>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</si>
  <si>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</si>
  <si>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</si>
  <si>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</si>
  <si>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</si>
  <si>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</si>
  <si>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</si>
  <si>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</si>
  <si>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</si>
  <si>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</si>
  <si>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</si>
  <si>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</si>
  <si>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</si>
  <si>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</si>
  <si>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</si>
  <si>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</si>
  <si>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</si>
  <si>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</si>
  <si>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</si>
  <si>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</si>
  <si>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</si>
  <si>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</si>
  <si>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</si>
  <si>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</si>
  <si>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</si>
  <si>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</si>
  <si>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</si>
  <si>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</si>
  <si>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</si>
  <si>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</si>
  <si>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</si>
  <si>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</si>
  <si>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</si>
  <si>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</si>
  <si>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</si>
  <si>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</si>
  <si>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</si>
  <si>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</si>
  <si>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</si>
  <si>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</si>
  <si>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</si>
  <si>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</si>
  <si>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</si>
  <si>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</si>
  <si>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</si>
  <si>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</si>
  <si>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</si>
  <si>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</si>
  <si>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</si>
  <si>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</si>
  <si>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</si>
  <si>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</si>
  <si>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</si>
  <si>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</si>
  <si>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</si>
  <si>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</si>
  <si>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</si>
  <si>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</si>
  <si>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</si>
  <si>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</si>
  <si>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</si>
  <si>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</si>
  <si>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</si>
  <si>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</si>
  <si>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</si>
  <si>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</si>
  <si>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</si>
  <si>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</si>
  <si>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</si>
  <si>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</si>
  <si>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</si>
  <si>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</si>
  <si>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</si>
  <si>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</si>
  <si>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</si>
  <si>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</si>
  <si>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</si>
  <si>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</si>
  <si>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</si>
  <si>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</si>
  <si>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</si>
  <si>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</si>
  <si>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</si>
  <si>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</si>
  <si>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</si>
  <si>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</si>
  <si>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</si>
  <si>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</si>
  <si>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</si>
  <si>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</si>
  <si>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</si>
  <si>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</si>
  <si>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</si>
  <si>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</si>
  <si>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</si>
  <si>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</si>
  <si>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</si>
  <si>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</si>
  <si>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</si>
  <si>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</si>
  <si>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</si>
  <si>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</si>
  <si>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</si>
  <si>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</si>
  <si>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</si>
  <si>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</si>
  <si>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</si>
  <si>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</si>
  <si>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</si>
  <si>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</si>
  <si>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</si>
  <si>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</si>
  <si>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</si>
  <si>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</si>
  <si>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</si>
  <si>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</si>
  <si>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</si>
  <si>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</si>
  <si>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</si>
  <si>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</si>
  <si>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</si>
  <si>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</si>
  <si>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</si>
  <si>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</si>
  <si>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</si>
  <si>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</si>
  <si>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</si>
  <si>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</si>
  <si>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</si>
  <si>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</si>
  <si>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</si>
  <si>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</si>
  <si>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</si>
  <si>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</si>
  <si>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</si>
  <si>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</si>
  <si>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</si>
  <si>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</si>
  <si>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</si>
  <si>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</si>
  <si>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</si>
  <si>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</si>
  <si>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</si>
  <si>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</si>
  <si>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</si>
  <si>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</si>
  <si>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</si>
  <si>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</si>
  <si>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</si>
  <si>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</si>
  <si>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</si>
  <si>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</si>
  <si>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</si>
  <si>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</si>
  <si>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</si>
  <si>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</si>
  <si>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</si>
  <si>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</si>
  <si>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</si>
  <si>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</si>
  <si>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</si>
  <si>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</si>
  <si>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</si>
  <si>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</si>
  <si>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</si>
  <si>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</si>
  <si>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</si>
  <si>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</si>
  <si>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</si>
  <si>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</si>
  <si>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</si>
  <si>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</si>
  <si>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</si>
  <si>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</si>
  <si>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</si>
  <si>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</si>
  <si>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</si>
  <si>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</si>
  <si>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</si>
  <si>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</si>
  <si>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</si>
  <si>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</si>
  <si>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</si>
  <si>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</si>
  <si>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</si>
  <si>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</si>
  <si>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</si>
  <si>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</si>
  <si>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</si>
  <si>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</si>
  <si>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</si>
  <si>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</si>
  <si>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</si>
  <si>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</si>
  <si>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</si>
  <si>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</si>
  <si>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</si>
  <si>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</si>
  <si>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</si>
  <si>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</si>
  <si>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</si>
  <si>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</si>
  <si>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</si>
  <si>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</si>
  <si>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</si>
  <si>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</si>
  <si>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</si>
  <si>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</si>
  <si>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</si>
  <si>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</si>
  <si>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</si>
  <si>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</si>
  <si>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</si>
  <si>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</si>
  <si>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</si>
  <si>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</si>
  <si>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</si>
  <si>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</si>
  <si>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</si>
  <si>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</si>
  <si>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</si>
  <si>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</si>
  <si>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</si>
  <si>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</si>
  <si>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</si>
  <si>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</si>
  <si>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</si>
  <si>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</si>
  <si>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</si>
  <si>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</si>
  <si>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</si>
  <si>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</si>
  <si>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</si>
  <si>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</si>
  <si>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</si>
  <si>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</si>
  <si>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</si>
  <si>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</si>
  <si>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</si>
  <si>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</si>
  <si>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</si>
  <si>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</si>
  <si>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</si>
  <si>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</si>
  <si>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</si>
  <si>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</si>
  <si>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</si>
  <si>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</si>
  <si>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</si>
  <si>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</si>
  <si>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</si>
  <si>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</si>
  <si>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</si>
  <si>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</si>
  <si>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</si>
  <si>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</si>
  <si>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</si>
  <si>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</si>
  <si>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</si>
  <si>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</si>
  <si>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</si>
  <si>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</si>
  <si>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</si>
  <si>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</si>
  <si>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</si>
  <si>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</si>
  <si>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</si>
  <si>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</si>
  <si>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</si>
  <si>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</si>
  <si>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</si>
  <si>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</si>
  <si>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</si>
  <si>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</si>
  <si>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</si>
  <si>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</si>
  <si>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</si>
  <si>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</si>
  <si>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</si>
  <si>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</si>
  <si>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</si>
  <si>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</si>
  <si>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</si>
  <si>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</si>
  <si>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</si>
  <si>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</si>
  <si>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</si>
  <si>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</si>
  <si>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</si>
  <si>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</si>
  <si>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</si>
  <si>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</si>
  <si>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</si>
  <si>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</si>
  <si>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</si>
  <si>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</si>
  <si>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</si>
  <si>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</si>
  <si>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</si>
  <si>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</si>
  <si>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</si>
  <si>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</si>
  <si>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</si>
  <si>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</si>
  <si>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</si>
  <si>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</si>
  <si>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</si>
  <si>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</si>
  <si>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</si>
  <si>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</si>
  <si>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</si>
  <si>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</si>
  <si>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</si>
  <si>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</si>
  <si>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</si>
  <si>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</si>
  <si>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</si>
  <si>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</si>
  <si>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</si>
  <si>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</si>
  <si>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</si>
  <si>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</si>
  <si>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</si>
  <si>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</si>
  <si>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</si>
  <si>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</si>
  <si>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</si>
  <si>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</si>
  <si>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</si>
  <si>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</si>
  <si>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</si>
  <si>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</si>
  <si>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</si>
  <si>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</si>
  <si>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</si>
  <si>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</si>
  <si>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</si>
  <si>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</si>
  <si>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</si>
  <si>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</si>
  <si>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</si>
  <si>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</si>
  <si>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</si>
  <si>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</si>
  <si>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</si>
  <si>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</si>
  <si>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</si>
  <si>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</si>
  <si>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</si>
  <si>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</si>
  <si>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</si>
  <si>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</si>
  <si>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</si>
  <si>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</si>
  <si>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</si>
  <si>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</si>
  <si>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</si>
  <si>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</si>
  <si>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</si>
  <si>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</si>
  <si>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</si>
  <si>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</si>
  <si>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</si>
  <si>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</si>
  <si>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</si>
  <si>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</si>
  <si>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</si>
  <si>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</si>
  <si>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</si>
  <si>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</si>
  <si>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</si>
  <si>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</si>
  <si>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</si>
  <si>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</si>
  <si>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</si>
  <si>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</si>
  <si>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</si>
  <si>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</si>
  <si>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</si>
  <si>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</si>
  <si>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</si>
  <si>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</si>
  <si>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</si>
  <si>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</si>
  <si>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</si>
  <si>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</si>
  <si>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</si>
  <si>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</si>
  <si>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</si>
  <si>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</si>
  <si>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</si>
  <si>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</si>
  <si>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</si>
  <si>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</si>
  <si>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</si>
  <si>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</si>
  <si>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</si>
  <si>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</si>
  <si>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</si>
  <si>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</si>
  <si>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</si>
  <si>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</si>
  <si>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</si>
  <si>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</si>
  <si>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</si>
  <si>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</si>
  <si>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</si>
  <si>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</si>
  <si>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</si>
  <si>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</si>
  <si>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</si>
  <si>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</si>
  <si>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</si>
  <si>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</si>
  <si>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</si>
  <si>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</si>
  <si>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</si>
  <si>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</si>
  <si>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</si>
  <si>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</si>
  <si>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</si>
  <si>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</si>
  <si>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</si>
  <si>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</si>
  <si>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</si>
  <si>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</si>
  <si>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</si>
  <si>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</si>
  <si>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</si>
  <si>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</si>
  <si>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</si>
  <si>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</si>
  <si>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</si>
  <si>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</si>
  <si>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</si>
  <si>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</si>
  <si>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</si>
  <si>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</si>
  <si>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</si>
  <si>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</si>
  <si>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</si>
  <si>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</si>
  <si>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</si>
  <si>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</si>
  <si>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</si>
  <si>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</si>
  <si>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</si>
  <si>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</si>
  <si>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</si>
  <si>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</si>
  <si>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</si>
  <si>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</si>
  <si>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</si>
  <si>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</si>
  <si>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</si>
  <si>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</si>
  <si>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</si>
  <si>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</si>
  <si>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</si>
  <si>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</si>
  <si>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</si>
  <si>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</si>
  <si>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</si>
  <si>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</si>
  <si>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</si>
  <si>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</si>
  <si>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</si>
  <si>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</si>
  <si>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</si>
  <si>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</si>
  <si>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</si>
  <si>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</si>
  <si>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</si>
  <si>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</si>
  <si>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</si>
  <si>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</si>
  <si>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</si>
  <si>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</si>
  <si>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</si>
  <si>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</si>
  <si>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</si>
  <si>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</si>
  <si>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</si>
  <si>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</si>
  <si>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</si>
  <si>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</si>
  <si>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</si>
  <si>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</si>
  <si>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</si>
  <si>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</si>
  <si>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</si>
  <si>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</si>
  <si>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</si>
  <si>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</si>
  <si>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</si>
  <si>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</si>
  <si>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</si>
  <si>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</si>
  <si>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</si>
  <si>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</si>
  <si>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</si>
  <si>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</si>
  <si>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</si>
  <si>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</si>
  <si>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</si>
  <si>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</si>
  <si>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</si>
  <si>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</si>
  <si>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</si>
  <si>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</si>
  <si>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</si>
  <si>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</si>
  <si>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</si>
  <si>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</si>
  <si>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</si>
  <si>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</si>
  <si>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</si>
  <si>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</si>
  <si>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</si>
  <si>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</si>
  <si>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</si>
  <si>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</si>
  <si>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</si>
  <si>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</si>
  <si>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</si>
  <si>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</si>
  <si>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</si>
  <si>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</si>
  <si>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</si>
  <si>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</si>
  <si>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</si>
  <si>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</si>
  <si>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</si>
  <si>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</si>
  <si>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</si>
  <si>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</si>
  <si>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</si>
  <si>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</si>
  <si>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</si>
  <si>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</si>
  <si>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</si>
  <si>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</si>
  <si>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</si>
  <si>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</si>
  <si>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</si>
  <si>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</si>
  <si>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</si>
  <si>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</si>
  <si>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</si>
  <si>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</si>
  <si>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</si>
  <si>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</si>
  <si>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</si>
  <si>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</si>
  <si>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</si>
  <si>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</si>
  <si>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</si>
  <si>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</si>
  <si>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</si>
  <si>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</si>
  <si>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</si>
  <si>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</si>
  <si>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</si>
  <si>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</si>
  <si>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</si>
  <si>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</si>
  <si>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</si>
  <si>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</si>
  <si>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</si>
  <si>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</si>
  <si>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</si>
  <si>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</si>
  <si>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</si>
  <si>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</si>
  <si>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</si>
  <si>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</si>
  <si>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</si>
  <si>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</si>
  <si>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</si>
  <si>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</si>
  <si>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</si>
  <si>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</si>
  <si>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</si>
  <si>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</si>
  <si>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</si>
  <si>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</si>
  <si>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</si>
  <si>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</si>
  <si>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</si>
  <si>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</si>
  <si>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</si>
  <si>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</si>
  <si>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</si>
  <si>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</si>
  <si>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</si>
  <si>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</si>
  <si>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</si>
  <si>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</si>
  <si>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</si>
  <si>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</si>
  <si>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</si>
  <si>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</si>
  <si>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</si>
  <si>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</si>
  <si>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</si>
  <si>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</si>
  <si>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</si>
  <si>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</si>
  <si>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</si>
  <si>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</si>
  <si>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</si>
  <si>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</si>
  <si>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</si>
  <si>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</si>
  <si>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</si>
  <si>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</si>
  <si>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</si>
  <si>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</si>
  <si>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</si>
  <si>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</si>
  <si>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</si>
  <si>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</si>
  <si>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</si>
  <si>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</si>
  <si>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</si>
  <si>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</si>
  <si>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</si>
  <si>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</si>
  <si>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</si>
  <si>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</si>
  <si>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</si>
  <si>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</si>
  <si>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</si>
  <si>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</si>
  <si>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</si>
  <si>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</si>
  <si>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</si>
  <si>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</si>
  <si>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</si>
  <si>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</si>
  <si>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</si>
  <si>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</si>
  <si>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</si>
  <si>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</si>
  <si>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</si>
  <si>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</si>
  <si>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</si>
  <si>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</si>
  <si>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</si>
  <si>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</si>
  <si>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</si>
  <si>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</si>
  <si>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</si>
  <si>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</si>
  <si>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</si>
  <si>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</si>
  <si>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</si>
  <si>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</si>
  <si>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</si>
  <si>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</si>
  <si>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</si>
  <si>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</si>
  <si>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</si>
  <si>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</si>
  <si>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</si>
  <si>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</si>
  <si>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</si>
  <si>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</si>
  <si>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</si>
  <si>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</si>
  <si>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</si>
  <si>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</si>
  <si>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</si>
  <si>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</si>
  <si>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</si>
  <si>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</si>
  <si>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</si>
  <si>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</si>
  <si>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</si>
  <si>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</si>
  <si>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</si>
  <si>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</si>
  <si>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</si>
  <si>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</si>
  <si>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</si>
  <si>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</si>
  <si>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</si>
  <si>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</si>
  <si>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</si>
  <si>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</si>
  <si>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</si>
  <si>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</si>
  <si>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</si>
  <si>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</si>
  <si>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</si>
  <si>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</si>
  <si>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</si>
  <si>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</si>
  <si>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</si>
  <si>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</si>
  <si>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</si>
  <si>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</si>
  <si>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</si>
  <si>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</si>
  <si>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</si>
  <si>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</si>
  <si>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</si>
  <si>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</si>
  <si>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</si>
  <si>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</si>
  <si>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</si>
  <si>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</si>
  <si>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</si>
  <si>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</si>
  <si>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</si>
  <si>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</si>
  <si>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</si>
  <si>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</si>
  <si>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</si>
  <si>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</si>
  <si>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</si>
  <si>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</si>
  <si>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</si>
  <si>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</si>
  <si>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</si>
  <si>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</si>
  <si>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</si>
  <si>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</si>
  <si>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</si>
  <si>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</si>
  <si>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</si>
  <si>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</si>
  <si>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</si>
  <si>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</si>
  <si>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</si>
  <si>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</si>
  <si>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</si>
  <si>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</si>
  <si>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</si>
  <si>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</si>
  <si>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</si>
  <si>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</si>
  <si>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</si>
  <si>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</si>
  <si>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</si>
  <si>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</si>
  <si>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</si>
  <si>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</si>
  <si>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</si>
  <si>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</si>
  <si>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</si>
  <si>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</si>
  <si>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</si>
  <si>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</si>
  <si>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</si>
  <si>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</si>
  <si>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</si>
  <si>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</si>
  <si>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</si>
  <si>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</si>
  <si>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</si>
  <si>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</si>
  <si>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</si>
  <si>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</si>
  <si>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</si>
  <si>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</si>
  <si>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</si>
  <si>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</si>
  <si>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</si>
  <si>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</si>
  <si>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</si>
  <si>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</si>
  <si>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</si>
  <si>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</si>
  <si>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</si>
  <si>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</si>
  <si>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</si>
  <si>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</si>
  <si>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</si>
  <si>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</si>
  <si>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</si>
  <si>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</si>
  <si>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</si>
  <si>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</si>
  <si>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</si>
  <si>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</si>
  <si>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</si>
  <si>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</si>
  <si>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</si>
  <si>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</si>
  <si>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</si>
  <si>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</si>
  <si>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</si>
  <si>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</si>
  <si>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</si>
  <si>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</si>
  <si>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</si>
  <si>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</si>
  <si>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</si>
  <si>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</si>
  <si>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</si>
  <si>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</si>
  <si>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</si>
  <si>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</si>
  <si>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</si>
  <si>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</si>
  <si>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</si>
  <si>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</si>
  <si>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</si>
  <si>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</si>
  <si>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</si>
  <si>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</si>
  <si>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</si>
  <si>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</si>
  <si>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</si>
  <si>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</si>
  <si>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</si>
  <si>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</si>
  <si>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</si>
  <si>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</si>
  <si>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</si>
  <si>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</si>
  <si>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</si>
  <si>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</si>
  <si>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</si>
  <si>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</si>
  <si>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</si>
  <si>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</si>
  <si>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</si>
  <si>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</si>
  <si>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</si>
  <si>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</si>
  <si>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</si>
  <si>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</si>
  <si>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</si>
  <si>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</si>
  <si>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</si>
  <si>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</si>
  <si>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</si>
  <si>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</si>
  <si>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</si>
  <si>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</si>
  <si>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</si>
  <si>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</si>
  <si>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</si>
  <si>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</si>
  <si>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</si>
  <si>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</si>
  <si>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</si>
  <si>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</si>
  <si>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</si>
  <si>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</si>
  <si>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</si>
  <si>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</si>
  <si>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</si>
  <si>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</si>
  <si>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</si>
  <si>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</si>
  <si>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</si>
  <si>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</si>
  <si>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</si>
  <si>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</si>
  <si>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</si>
  <si>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</si>
  <si>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</si>
  <si>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</si>
  <si>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</si>
  <si>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</si>
  <si>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</si>
  <si>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</si>
  <si>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</si>
  <si>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</si>
  <si>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</si>
  <si>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</si>
  <si>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</si>
  <si>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</si>
  <si>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</si>
  <si>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</si>
  <si>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</si>
  <si>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</si>
  <si>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</si>
  <si>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</si>
  <si>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</si>
  <si>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</si>
  <si>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</si>
  <si>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</si>
  <si>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</si>
  <si>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</si>
  <si>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</si>
  <si>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</si>
  <si>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</si>
  <si>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</si>
  <si>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</si>
  <si>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</si>
  <si>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</si>
  <si>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</si>
  <si>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</si>
  <si>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</si>
  <si>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</si>
  <si>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</si>
  <si>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</si>
  <si>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</si>
  <si>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</si>
  <si>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</si>
  <si>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</si>
  <si>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</si>
  <si>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</si>
  <si>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</si>
  <si>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</si>
  <si>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</si>
  <si>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</si>
  <si>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</si>
  <si>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</si>
  <si>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</si>
  <si>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</si>
  <si>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</si>
  <si>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</si>
  <si>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</si>
  <si>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</si>
  <si>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</si>
  <si>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</si>
  <si>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</si>
  <si>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</si>
  <si>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</si>
  <si>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</si>
  <si>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</si>
  <si>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</si>
  <si>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</si>
  <si>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</si>
  <si>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</si>
  <si>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</si>
  <si>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</si>
  <si>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</si>
  <si>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</si>
  <si>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</si>
  <si>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</si>
  <si>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</si>
  <si>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</si>
  <si>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</si>
  <si>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</si>
  <si>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</si>
  <si>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</si>
  <si>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</si>
  <si>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</si>
  <si>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</si>
  <si>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</si>
  <si>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</si>
  <si>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</si>
  <si>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</si>
  <si>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</si>
  <si>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</si>
  <si>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</si>
  <si>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</si>
  <si>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</si>
  <si>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</si>
  <si>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</si>
  <si>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</si>
  <si>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</si>
  <si>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</si>
  <si>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</si>
  <si>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</si>
  <si>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</si>
  <si>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</si>
  <si>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</si>
  <si>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</si>
  <si>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</si>
  <si>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</si>
  <si>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</si>
  <si>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</si>
  <si>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</si>
  <si>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</si>
  <si>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</si>
  <si>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</si>
  <si>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</si>
  <si>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</si>
  <si>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</si>
  <si>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</si>
  <si>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</si>
  <si>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</si>
  <si>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</si>
  <si>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</si>
  <si>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</si>
  <si>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</si>
  <si>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</si>
  <si>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</si>
  <si>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</si>
  <si>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</si>
  <si>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</si>
  <si>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</si>
  <si>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</si>
  <si>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</si>
  <si>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</si>
  <si>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</si>
  <si>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</si>
  <si>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</si>
  <si>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</si>
  <si>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</si>
  <si>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</si>
  <si>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</si>
  <si>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</si>
  <si>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</si>
  <si>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</si>
  <si>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</si>
  <si>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</si>
  <si>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</si>
  <si>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</si>
  <si>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</si>
  <si>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</si>
  <si>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</si>
  <si>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</si>
  <si>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</si>
  <si>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</si>
  <si>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</si>
  <si>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</si>
  <si>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</si>
  <si>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</si>
  <si>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</si>
  <si>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</si>
  <si>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</si>
  <si>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</si>
  <si>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</si>
  <si>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</si>
  <si>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</si>
  <si>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</si>
  <si>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</si>
  <si>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</si>
  <si>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</si>
  <si>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</si>
  <si>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</si>
  <si>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</si>
  <si>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</si>
  <si>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</si>
  <si>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</si>
  <si>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</si>
  <si>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</si>
  <si>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</si>
  <si>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</si>
  <si>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</si>
  <si>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</si>
  <si>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</si>
  <si>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</si>
  <si>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</si>
  <si>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</si>
  <si>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</si>
  <si>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</si>
  <si>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</si>
  <si>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</si>
  <si>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</si>
  <si>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</si>
  <si>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</si>
  <si>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</si>
  <si>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</si>
  <si>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</si>
  <si>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</si>
  <si>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</si>
  <si>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</si>
  <si>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</si>
  <si>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</si>
  <si>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</si>
  <si>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</si>
  <si>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</si>
  <si>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</si>
  <si>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</si>
  <si>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</si>
  <si>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</si>
  <si>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</si>
  <si>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</si>
  <si>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</si>
  <si>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</si>
  <si>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</si>
  <si>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</si>
  <si>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</si>
  <si>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</si>
  <si>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</si>
  <si>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</si>
  <si>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</si>
  <si>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</si>
  <si>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</si>
  <si>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</si>
  <si>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</si>
  <si>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</si>
  <si>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</si>
  <si>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</si>
  <si>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</si>
  <si>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</si>
  <si>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</si>
  <si>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</si>
  <si>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</si>
  <si>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</si>
  <si>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</si>
  <si>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</si>
  <si>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</si>
  <si>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</si>
  <si>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</si>
  <si>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</si>
  <si>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</si>
  <si>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</si>
  <si>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</si>
  <si>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</si>
  <si>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</si>
  <si>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</si>
  <si>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</si>
  <si>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</si>
  <si>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</si>
  <si>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</si>
  <si>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</si>
  <si>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</si>
  <si>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</si>
  <si>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</si>
  <si>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</si>
  <si>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</si>
  <si>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</si>
  <si>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</si>
  <si>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</si>
  <si>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</si>
  <si>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</si>
  <si>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</si>
  <si>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</si>
  <si>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</si>
  <si>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</si>
  <si>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</si>
  <si>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</si>
  <si>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</si>
  <si>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</si>
  <si>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</si>
  <si>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</si>
  <si>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</si>
  <si>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</si>
  <si>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</si>
  <si>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</si>
  <si>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</si>
  <si>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</si>
  <si>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</si>
  <si>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</si>
  <si>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</si>
  <si>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</si>
  <si>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</si>
  <si>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</si>
  <si>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</si>
  <si>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</si>
  <si>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</si>
  <si>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</si>
  <si>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</si>
  <si>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</si>
  <si>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</si>
  <si>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</si>
  <si>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</si>
  <si>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</si>
  <si>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</si>
  <si>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</si>
  <si>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</si>
  <si>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</si>
  <si>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</si>
  <si>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</si>
  <si>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</si>
  <si>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</si>
  <si>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</si>
  <si>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</si>
  <si>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</si>
  <si>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</si>
  <si>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</si>
  <si>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</si>
  <si>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</si>
  <si>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</si>
  <si>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</si>
  <si>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</si>
  <si>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</si>
  <si>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</si>
  <si>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</si>
  <si>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</si>
  <si>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</si>
  <si>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</si>
  <si>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</si>
  <si>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</si>
  <si>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</si>
  <si>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</si>
  <si>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</si>
  <si>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</si>
  <si>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</si>
  <si>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</si>
  <si>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</si>
  <si>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</si>
  <si>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</si>
  <si>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</si>
  <si>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</si>
  <si>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</si>
  <si>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</si>
  <si>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</si>
  <si>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</si>
  <si>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</si>
  <si>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</si>
  <si>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</si>
  <si>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</si>
  <si>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</si>
  <si>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</si>
  <si>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</si>
  <si>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</si>
  <si>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</si>
  <si>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</si>
  <si>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</si>
  <si>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</si>
  <si>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</si>
  <si>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</si>
  <si>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</si>
  <si>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</si>
  <si>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</si>
  <si>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</si>
  <si>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</si>
  <si>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</si>
  <si>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</si>
  <si>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</si>
  <si>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</si>
  <si>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</si>
  <si>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</si>
  <si>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</si>
  <si>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</si>
  <si>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</si>
  <si>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</si>
  <si>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</si>
  <si>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</si>
  <si>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</si>
  <si>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</si>
  <si>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</si>
  <si>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</si>
  <si>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</si>
  <si>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</si>
  <si>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</si>
  <si>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</si>
  <si>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</si>
  <si>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</si>
  <si>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</si>
  <si>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</si>
  <si>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</si>
  <si>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</si>
  <si>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</si>
  <si>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</si>
  <si>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</si>
  <si>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</si>
  <si>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</si>
  <si>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</si>
  <si>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</si>
  <si>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</si>
  <si>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</si>
  <si>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</si>
  <si>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</si>
  <si>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</si>
  <si>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</si>
  <si>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</si>
  <si>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</si>
  <si>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</si>
  <si>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</si>
  <si>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</si>
  <si>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</si>
  <si>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</si>
  <si>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</si>
  <si>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</si>
  <si>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</si>
  <si>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</si>
  <si>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</si>
  <si>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</si>
  <si>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</si>
  <si>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</si>
  <si>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</si>
  <si>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</si>
  <si>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</si>
  <si>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</si>
  <si>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</si>
  <si>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</si>
  <si>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</si>
  <si>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</si>
  <si>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</si>
  <si>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</si>
  <si>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</si>
  <si>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</si>
  <si>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</si>
  <si>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</si>
  <si>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</si>
  <si>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</si>
  <si>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</si>
  <si>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</si>
  <si>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</si>
  <si>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</si>
  <si>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</si>
  <si>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</si>
  <si>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</si>
  <si>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</si>
  <si>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</si>
  <si>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</si>
  <si>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</si>
  <si>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</si>
  <si>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</si>
  <si>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</si>
  <si>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</si>
  <si>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</si>
  <si>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</si>
  <si>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</si>
  <si>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</si>
  <si>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</si>
  <si>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</si>
  <si>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</si>
  <si>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</si>
  <si>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</si>
  <si>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</si>
  <si>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</si>
  <si>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</si>
  <si>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</si>
  <si>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</si>
  <si>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</si>
  <si>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</si>
  <si>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</si>
  <si>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</si>
  <si>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</si>
  <si>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</si>
  <si>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</si>
  <si>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</si>
  <si>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</si>
  <si>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</si>
  <si>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</si>
  <si>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</si>
  <si>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</si>
  <si>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</si>
  <si>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</si>
  <si>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</si>
  <si>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</si>
  <si>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</si>
  <si>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</si>
  <si>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</si>
  <si>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</si>
  <si>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</si>
  <si>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</si>
  <si>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</si>
  <si>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</si>
  <si>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</si>
  <si>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</si>
  <si>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</si>
  <si>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</si>
  <si>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</si>
  <si>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</si>
  <si>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</si>
  <si>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</si>
  <si>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</si>
  <si>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</si>
  <si>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</si>
  <si>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</si>
  <si>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</si>
  <si>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</si>
  <si>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</si>
  <si>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</si>
  <si>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</si>
  <si>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</si>
  <si>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</si>
  <si>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</si>
  <si>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</si>
  <si>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</si>
  <si>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</si>
  <si>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</si>
  <si>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</si>
  <si>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</si>
  <si>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</si>
  <si>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</si>
  <si>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</si>
  <si>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</si>
  <si>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</si>
  <si>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</si>
  <si>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</si>
  <si>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</si>
  <si>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</si>
  <si>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</si>
  <si>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</si>
  <si>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</si>
  <si>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</si>
  <si>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</si>
  <si>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</si>
  <si>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</si>
  <si>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</si>
  <si>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</si>
  <si>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</si>
  <si>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</si>
  <si>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</si>
  <si>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</si>
  <si>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</si>
  <si>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</si>
  <si>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</si>
  <si>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</si>
  <si>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</si>
  <si>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</si>
  <si>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</si>
  <si>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</si>
  <si>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</si>
  <si>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</si>
  <si>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</si>
  <si>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</si>
  <si>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</si>
  <si>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</si>
  <si>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</si>
  <si>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</si>
  <si>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</si>
  <si>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</si>
  <si>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</si>
  <si>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</si>
  <si>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</si>
  <si>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</si>
  <si>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</si>
  <si>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</si>
  <si>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</si>
  <si>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</si>
  <si>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</si>
  <si>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</si>
  <si>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</si>
  <si>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</si>
  <si>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</si>
  <si>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</si>
  <si>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</si>
  <si>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</si>
  <si>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</si>
  <si>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</si>
  <si>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</si>
  <si>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</si>
  <si>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</si>
  <si>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</si>
  <si>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</si>
  <si>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</si>
  <si>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</si>
  <si>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</si>
  <si>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</si>
  <si>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</si>
  <si>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</si>
  <si>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</si>
  <si>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</si>
  <si>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</si>
  <si>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</si>
  <si>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</si>
  <si>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</si>
  <si>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</si>
  <si>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</si>
  <si>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</si>
  <si>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</si>
  <si>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</si>
  <si>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</si>
  <si>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</si>
  <si>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</si>
  <si>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</si>
  <si>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</si>
  <si>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</si>
  <si>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</si>
  <si>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</si>
  <si>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</si>
  <si>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</si>
  <si>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</si>
  <si>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</si>
  <si>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</si>
  <si>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</si>
  <si>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</si>
  <si>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</si>
  <si>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</si>
  <si>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</si>
  <si>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</si>
  <si>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</si>
  <si>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</si>
  <si>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</si>
  <si>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</si>
  <si>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</si>
  <si>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</si>
  <si>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</si>
  <si>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</si>
  <si>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</si>
  <si>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</si>
  <si>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</si>
  <si>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</si>
  <si>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</si>
  <si>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</si>
  <si>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</si>
  <si>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</si>
  <si>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</si>
  <si>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</si>
  <si>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</si>
  <si>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</si>
  <si>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</si>
  <si>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</si>
  <si>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</si>
  <si>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</si>
  <si>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</si>
  <si>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</si>
  <si>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</si>
  <si>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</si>
  <si>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</si>
  <si>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</si>
  <si>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</si>
  <si>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</si>
  <si>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</si>
  <si>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</si>
  <si>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</si>
  <si>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</si>
  <si>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</si>
  <si>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</si>
  <si>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</si>
  <si>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</si>
  <si>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</si>
  <si>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</si>
  <si>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</si>
  <si>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</si>
  <si>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</si>
  <si>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</si>
  <si>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</si>
  <si>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</si>
  <si>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</si>
  <si>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</si>
  <si>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</si>
  <si>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</si>
  <si>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</si>
  <si>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</si>
  <si>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</si>
  <si>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</si>
  <si>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</si>
  <si>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</si>
  <si>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</si>
  <si>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</si>
  <si>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</si>
  <si>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</si>
  <si>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</si>
  <si>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</si>
  <si>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</si>
  <si>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</si>
  <si>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</si>
  <si>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</si>
  <si>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</si>
  <si>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</si>
  <si>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</si>
  <si>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</si>
  <si>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</si>
  <si>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</si>
  <si>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</si>
  <si>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</si>
  <si>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</si>
  <si>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</si>
  <si>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</si>
  <si>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</si>
  <si>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</si>
  <si>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</si>
  <si>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</si>
  <si>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</si>
  <si>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</si>
  <si>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</si>
  <si>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</si>
  <si>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</si>
  <si>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</si>
  <si>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</si>
  <si>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</si>
  <si>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</si>
  <si>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</si>
  <si>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</si>
  <si>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</si>
  <si>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</si>
  <si>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</si>
  <si>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</si>
  <si>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</si>
  <si>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</si>
  <si>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</si>
  <si>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</si>
  <si>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</si>
  <si>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</si>
  <si>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</si>
  <si>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</si>
  <si>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</si>
  <si>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</si>
  <si>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</si>
  <si>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</si>
  <si>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</si>
  <si>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</si>
  <si>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</si>
  <si>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</si>
  <si>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</si>
  <si>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</si>
  <si>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</si>
  <si>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</si>
  <si>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</si>
  <si>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</si>
  <si>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</si>
  <si>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</si>
  <si>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</si>
  <si>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</si>
  <si>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</si>
  <si>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</si>
  <si>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</si>
  <si>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</si>
  <si>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</si>
  <si>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</si>
  <si>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</si>
  <si>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</si>
  <si>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</si>
  <si>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</si>
  <si>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</si>
  <si>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</si>
  <si>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</si>
  <si>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</si>
  <si>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</si>
  <si>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</si>
  <si>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</si>
  <si>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</si>
  <si>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</si>
  <si>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</si>
  <si>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</si>
  <si>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</si>
  <si>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</si>
  <si>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</si>
  <si>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</si>
  <si>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</si>
  <si>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</si>
  <si>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</si>
  <si>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</si>
  <si>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</si>
  <si>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</si>
  <si>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</si>
  <si>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</si>
  <si>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</si>
  <si>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</si>
  <si>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</si>
  <si>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</si>
  <si>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</si>
  <si>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</si>
  <si>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</si>
  <si>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</si>
  <si>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</si>
  <si>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</si>
  <si>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</si>
  <si>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</si>
  <si>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</si>
  <si>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</si>
  <si>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</si>
  <si>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</si>
  <si>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</si>
  <si>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</si>
  <si>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</si>
  <si>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</si>
  <si>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</si>
  <si>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</si>
  <si>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</si>
  <si>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</si>
  <si>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</si>
  <si>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</si>
  <si>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</si>
  <si>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</si>
  <si>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</si>
  <si>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</si>
  <si>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</si>
  <si>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</si>
  <si>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</si>
  <si>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</si>
  <si>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</si>
  <si>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</si>
  <si>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</si>
  <si>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</si>
  <si>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</si>
  <si>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</si>
  <si>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</si>
  <si>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</si>
  <si>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</si>
  <si>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</si>
  <si>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</si>
  <si>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</si>
  <si>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</si>
  <si>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</si>
  <si>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</si>
  <si>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</si>
  <si>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</si>
  <si>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</si>
  <si>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</si>
  <si>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</si>
  <si>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</si>
  <si>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</si>
  <si>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</si>
  <si>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</si>
  <si>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</si>
  <si>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</si>
  <si>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</si>
  <si>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</si>
  <si>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</si>
  <si>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</si>
  <si>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</si>
  <si>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</si>
  <si>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</si>
  <si>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</si>
  <si>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</si>
  <si>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</si>
  <si>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</si>
  <si>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</si>
  <si>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</si>
  <si>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</si>
  <si>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</si>
  <si>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</si>
  <si>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</si>
  <si>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</si>
  <si>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</si>
  <si>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</si>
  <si>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</si>
  <si>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</si>
  <si>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</si>
  <si>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</si>
  <si>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</si>
  <si>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</si>
  <si>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</si>
  <si>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</si>
  <si>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</si>
  <si>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</si>
  <si>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</si>
  <si>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</si>
  <si>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</si>
  <si>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</si>
  <si>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</si>
  <si>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</si>
  <si>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</si>
  <si>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</si>
  <si>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</si>
  <si>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</si>
  <si>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</si>
  <si>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</si>
  <si>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</si>
  <si>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</si>
  <si>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</si>
  <si>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</si>
  <si>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</si>
  <si>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</si>
  <si>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</si>
  <si>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</si>
  <si>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</si>
  <si>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</si>
  <si>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</si>
  <si>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</si>
  <si>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</si>
  <si>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</si>
  <si>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</si>
  <si>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</si>
  <si>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</si>
  <si>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</si>
  <si>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</si>
  <si>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</si>
  <si>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</si>
  <si>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</si>
  <si>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</si>
  <si>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</si>
  <si>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</si>
  <si>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</si>
  <si>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</si>
  <si>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</si>
  <si>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</si>
  <si>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</si>
  <si>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</si>
  <si>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</si>
  <si>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</si>
  <si>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</si>
  <si>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</si>
  <si>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</si>
  <si>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</si>
  <si>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</si>
  <si>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</si>
  <si>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</si>
  <si>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</si>
  <si>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</si>
  <si>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</si>
  <si>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</si>
  <si>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</si>
  <si>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</si>
  <si>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</si>
  <si>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</si>
  <si>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</si>
  <si>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</si>
  <si>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</si>
  <si>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</si>
  <si>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</si>
  <si>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</si>
  <si>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</si>
  <si>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</si>
  <si>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</si>
  <si>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</si>
  <si>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</si>
  <si>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</si>
  <si>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</si>
  <si>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</si>
  <si>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</si>
  <si>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</si>
  <si>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</si>
  <si>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</si>
  <si>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</si>
  <si>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</si>
  <si>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</si>
  <si>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</si>
  <si>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</si>
  <si>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</si>
  <si>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</si>
  <si>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</si>
  <si>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</si>
  <si>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</si>
  <si>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</si>
  <si>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</si>
  <si>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</si>
  <si>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</si>
  <si>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</si>
  <si>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</si>
  <si>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</si>
  <si>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</si>
  <si>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</si>
  <si>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</si>
  <si>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</si>
  <si>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</si>
  <si>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</si>
  <si>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</si>
  <si>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</si>
  <si>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</si>
  <si>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</si>
  <si>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</si>
  <si>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</si>
  <si>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</si>
  <si>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</si>
  <si>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</si>
  <si>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</si>
  <si>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</si>
  <si>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</si>
  <si>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</si>
  <si>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</si>
  <si>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</si>
  <si>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</si>
  <si>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</si>
  <si>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</si>
  <si>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</si>
  <si>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</si>
  <si>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</si>
  <si>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</si>
  <si>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</si>
  <si>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</si>
  <si>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</si>
  <si>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</si>
  <si>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</si>
  <si>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</si>
  <si>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</si>
  <si>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</si>
  <si>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</si>
  <si>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</si>
  <si>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</si>
  <si>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</si>
  <si>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</si>
  <si>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</si>
  <si>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</si>
  <si>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</si>
  <si>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</si>
  <si>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</si>
  <si>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</si>
  <si>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</si>
  <si>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</si>
  <si>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</si>
  <si>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</si>
  <si>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</si>
  <si>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</si>
  <si>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</si>
  <si>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</si>
  <si>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</si>
  <si>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</si>
  <si>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</si>
  <si>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</si>
  <si>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</si>
  <si>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</si>
  <si>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</si>
  <si>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</si>
  <si>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</si>
  <si>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</si>
  <si>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</si>
  <si>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</si>
  <si>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</si>
  <si>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</si>
  <si>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</si>
  <si>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</si>
  <si>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</si>
  <si>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</si>
  <si>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</si>
  <si>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</si>
  <si>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</si>
  <si>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</si>
  <si>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</si>
  <si>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</si>
  <si>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</si>
  <si>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</si>
  <si>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</si>
  <si>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</si>
  <si>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</si>
  <si>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</si>
  <si>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</si>
  <si>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</si>
  <si>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</si>
  <si>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</si>
  <si>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</si>
  <si>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</si>
  <si>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</si>
  <si>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</si>
  <si>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</si>
  <si>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</si>
  <si>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</si>
  <si>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</si>
  <si>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</si>
  <si>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</si>
  <si>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</si>
  <si>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</si>
  <si>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</si>
  <si>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</si>
  <si>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</si>
  <si>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</si>
  <si>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</si>
  <si>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</si>
  <si>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</si>
  <si>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</si>
  <si>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</si>
  <si>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</si>
  <si>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</si>
  <si>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</si>
  <si>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</si>
  <si>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</si>
  <si>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</si>
  <si>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</si>
  <si>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</si>
  <si>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</si>
  <si>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</si>
  <si>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</si>
  <si>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</si>
  <si>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</si>
  <si>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</si>
  <si>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</si>
  <si>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</si>
  <si>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</si>
  <si>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</si>
  <si>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</si>
  <si>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</si>
  <si>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</si>
  <si>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</si>
  <si>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</si>
  <si>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</si>
  <si>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</si>
  <si>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</si>
  <si>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</si>
  <si>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</si>
  <si>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</si>
  <si>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</si>
  <si>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</si>
  <si>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</si>
  <si>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</si>
  <si>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</si>
  <si>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</si>
  <si>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</si>
  <si>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</si>
  <si>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</si>
  <si>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</si>
  <si>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</si>
  <si>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</si>
  <si>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</si>
  <si>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</si>
  <si>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</si>
  <si>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</si>
  <si>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</si>
  <si>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</si>
  <si>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</si>
  <si>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</si>
  <si>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</si>
  <si>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</si>
  <si>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</si>
  <si>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</si>
  <si>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</si>
  <si>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</si>
  <si>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</si>
  <si>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</si>
  <si>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</si>
  <si>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</si>
  <si>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</si>
  <si>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</si>
  <si>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</si>
  <si>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</si>
  <si>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</si>
  <si>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</si>
  <si>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</si>
  <si>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</si>
  <si>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</si>
  <si>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</si>
  <si>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</si>
  <si>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</si>
  <si>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</si>
  <si>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</si>
  <si>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</si>
  <si>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</si>
  <si>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</si>
  <si>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</si>
  <si>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</si>
  <si>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</si>
  <si>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</si>
  <si>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</si>
  <si>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</si>
  <si>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</si>
  <si>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</si>
  <si>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</si>
  <si>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</si>
  <si>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</si>
  <si>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</si>
  <si>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</si>
  <si>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</si>
  <si>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</si>
  <si>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</si>
  <si>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</si>
  <si>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</si>
  <si>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</si>
  <si>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</si>
  <si>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</si>
  <si>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</si>
  <si>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</si>
  <si>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</si>
  <si>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</si>
  <si>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</si>
  <si>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</si>
  <si>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</si>
  <si>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</si>
  <si>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</si>
  <si>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</si>
  <si>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</si>
  <si>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</si>
  <si>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</si>
  <si>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</si>
  <si>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</si>
  <si>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</si>
  <si>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</si>
  <si>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</si>
  <si>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</si>
  <si>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</si>
  <si>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</si>
  <si>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</si>
  <si>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</si>
  <si>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</si>
  <si>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</si>
  <si>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</si>
  <si>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</si>
  <si>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</si>
  <si>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</si>
  <si>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</si>
  <si>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</si>
  <si>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</si>
  <si>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</si>
  <si>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</si>
  <si>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</si>
  <si>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</si>
  <si>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</si>
  <si>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</si>
  <si>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</si>
  <si>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</si>
  <si>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</si>
  <si>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</si>
  <si>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</si>
  <si>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</si>
  <si>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</si>
  <si>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</si>
  <si>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</si>
  <si>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</si>
  <si>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</si>
  <si>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</si>
  <si>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</si>
  <si>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</si>
  <si>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</si>
  <si>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</si>
  <si>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</si>
  <si>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</si>
  <si>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</si>
  <si>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</si>
  <si>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</si>
  <si>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</si>
  <si>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</si>
  <si>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</si>
  <si>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</si>
  <si>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</si>
  <si>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</si>
  <si>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</si>
  <si>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</si>
  <si>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</si>
  <si>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</si>
  <si>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</si>
  <si>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</si>
  <si>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</si>
  <si>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</si>
  <si>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</si>
  <si>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</si>
  <si>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</si>
  <si>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</si>
  <si>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</si>
  <si>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</si>
  <si>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</si>
  <si>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</si>
  <si>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</si>
  <si>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</si>
  <si>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</si>
  <si>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</si>
  <si>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</si>
  <si>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</si>
  <si>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</si>
  <si>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</si>
  <si>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</si>
  <si>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</si>
  <si>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</si>
  <si>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</si>
  <si>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</si>
  <si>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</si>
  <si>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</si>
  <si>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</si>
  <si>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</si>
  <si>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</si>
  <si>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</si>
  <si>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</si>
  <si>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</si>
  <si>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</si>
  <si>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</si>
  <si>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</si>
  <si>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</si>
  <si>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</si>
  <si>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</si>
  <si>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</si>
  <si>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</si>
  <si>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</si>
  <si>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</si>
  <si>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</si>
  <si>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</si>
  <si>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</si>
  <si>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</si>
  <si>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</si>
  <si>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</si>
  <si>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</si>
  <si>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</si>
  <si>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</si>
  <si>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</si>
  <si>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</si>
  <si>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</si>
  <si>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</si>
  <si>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</si>
  <si>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</si>
  <si>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</si>
  <si>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</si>
  <si>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</si>
  <si>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</si>
  <si>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</si>
  <si>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</si>
  <si>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</si>
  <si>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</si>
  <si>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</si>
  <si>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</si>
  <si>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</si>
  <si>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</si>
  <si>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</si>
  <si>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</si>
  <si>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</si>
  <si>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</si>
  <si>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</si>
  <si>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</si>
  <si>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</si>
  <si>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</si>
  <si>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</si>
  <si>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</si>
  <si>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</si>
  <si>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</si>
  <si>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</si>
  <si>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</si>
  <si>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</si>
  <si>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</si>
  <si>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</si>
  <si>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</si>
  <si>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</si>
  <si>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</si>
  <si>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</si>
  <si>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</si>
  <si>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</si>
  <si>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</si>
  <si>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</si>
  <si>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</si>
  <si>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</si>
  <si>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</si>
  <si>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</si>
  <si>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</si>
  <si>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</si>
  <si>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</si>
  <si>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</si>
  <si>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</si>
  <si>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</si>
  <si>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</si>
  <si>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</si>
  <si>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</si>
  <si>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</si>
  <si>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</si>
  <si>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</si>
  <si>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</si>
  <si>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</si>
  <si>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</si>
  <si>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</si>
  <si>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</si>
  <si>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</si>
  <si>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</si>
  <si>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</si>
  <si>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</si>
  <si>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</si>
  <si>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</si>
  <si>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</si>
  <si>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</si>
  <si>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</si>
  <si>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</si>
  <si>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</si>
  <si>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</si>
  <si>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</si>
  <si>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</si>
  <si>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</si>
  <si>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</si>
  <si>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</si>
  <si>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</si>
  <si>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</si>
  <si>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</si>
  <si>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</si>
  <si>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</si>
  <si>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</si>
  <si>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</si>
  <si>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</si>
  <si>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</si>
  <si>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</si>
  <si>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</si>
  <si>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</si>
  <si>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</si>
  <si>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</si>
  <si>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</si>
  <si>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</si>
  <si>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</si>
  <si>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</si>
  <si>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</si>
  <si>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</si>
  <si>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</si>
  <si>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</si>
  <si>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</si>
  <si>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</si>
  <si>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</si>
  <si>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</si>
  <si>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</si>
  <si>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</si>
  <si>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</si>
  <si>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</si>
  <si>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</si>
  <si>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</si>
  <si>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</si>
  <si>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</si>
  <si>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</si>
  <si>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</si>
  <si>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</si>
  <si>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</si>
  <si>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</si>
  <si>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</si>
  <si>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</si>
  <si>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</si>
  <si>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</si>
  <si>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</si>
  <si>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</si>
  <si>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</si>
  <si>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</si>
  <si>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</si>
  <si>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</si>
  <si>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</si>
  <si>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</si>
  <si>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</si>
  <si>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</si>
  <si>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</si>
  <si>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</si>
  <si>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</si>
  <si>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</si>
  <si>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</si>
  <si>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</si>
  <si>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</si>
  <si>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</si>
  <si>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</si>
  <si>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</si>
  <si>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</si>
  <si>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</si>
  <si>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</si>
  <si>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</si>
  <si>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</si>
  <si>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</si>
  <si>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</si>
  <si>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</si>
  <si>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</si>
  <si>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</si>
  <si>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</si>
  <si>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</si>
  <si>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</si>
  <si>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</si>
  <si>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</si>
  <si>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</si>
  <si>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</si>
  <si>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</si>
  <si>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</si>
  <si>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</si>
  <si>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</si>
  <si>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</si>
  <si>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</si>
  <si>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</si>
  <si>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</si>
  <si>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</si>
  <si>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</si>
  <si>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</si>
  <si>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</si>
  <si>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</si>
  <si>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</si>
  <si>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</si>
  <si>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</si>
  <si>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</si>
  <si>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</si>
  <si>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</si>
  <si>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</si>
  <si>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</si>
  <si>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</si>
  <si>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</si>
  <si>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</si>
  <si>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</si>
  <si>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</si>
  <si>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</si>
  <si>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</si>
  <si>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</si>
  <si>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</si>
  <si>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</si>
  <si>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</si>
  <si>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</si>
  <si>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</si>
  <si>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</si>
  <si>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</si>
  <si>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</si>
  <si>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</si>
  <si>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</si>
  <si>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</si>
  <si>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</si>
  <si>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</si>
  <si>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</si>
  <si>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</si>
  <si>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</si>
  <si>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</si>
  <si>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</si>
  <si>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</si>
  <si>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</si>
  <si>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</si>
  <si>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</si>
  <si>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</si>
  <si>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</si>
  <si>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</si>
  <si>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</si>
  <si>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</si>
  <si>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</si>
  <si>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</si>
  <si>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</si>
  <si>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</si>
  <si>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</si>
  <si>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</si>
  <si>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</si>
  <si>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</si>
  <si>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</si>
  <si>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</si>
  <si>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</si>
  <si>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</si>
  <si>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</si>
  <si>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</si>
  <si>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</si>
  <si>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</si>
  <si>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</si>
  <si>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</si>
  <si>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</si>
  <si>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</si>
  <si>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</si>
  <si>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</si>
  <si>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</si>
  <si>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</si>
  <si>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</si>
  <si>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</si>
  <si>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</si>
  <si>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</si>
  <si>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</si>
  <si>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</si>
  <si>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</si>
  <si>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</si>
  <si>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</si>
  <si>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</si>
  <si>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</si>
  <si>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</si>
  <si>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</si>
  <si>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</si>
  <si>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</si>
  <si>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</si>
  <si>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</si>
  <si>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</si>
  <si>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</si>
  <si>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</si>
  <si>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</si>
  <si>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</si>
  <si>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</si>
  <si>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</si>
  <si>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</si>
  <si>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</si>
  <si>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</si>
  <si>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</si>
  <si>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</si>
  <si>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</si>
  <si>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</si>
  <si>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</si>
  <si>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</si>
  <si>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</si>
  <si>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</si>
  <si>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</si>
  <si>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</si>
  <si>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</si>
  <si>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</si>
  <si>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</si>
  <si>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</si>
  <si>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</si>
  <si>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</si>
  <si>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</si>
  <si>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</si>
  <si>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</si>
  <si>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</si>
  <si>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</si>
  <si>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</si>
  <si>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</si>
  <si>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</si>
  <si>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</si>
  <si>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</si>
  <si>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</si>
  <si>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</si>
  <si>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</si>
  <si>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</si>
  <si>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</si>
  <si>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</si>
  <si>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</si>
  <si>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</si>
  <si>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</si>
  <si>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</si>
  <si>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</si>
  <si>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</si>
  <si>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</si>
  <si>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</si>
  <si>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</si>
  <si>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</si>
  <si>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</si>
  <si>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</si>
  <si>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</si>
  <si>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</si>
  <si>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</si>
  <si>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</si>
  <si>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</si>
  <si>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</si>
  <si>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</si>
  <si>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</si>
  <si>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</si>
  <si>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</si>
  <si>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</si>
  <si>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</si>
  <si>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</si>
  <si>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</si>
  <si>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</si>
  <si>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</si>
  <si>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</si>
  <si>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</si>
  <si>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</si>
  <si>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</si>
  <si>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</si>
  <si>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</si>
  <si>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</si>
  <si>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</si>
  <si>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</si>
  <si>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</si>
  <si>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</si>
  <si>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</si>
  <si>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</si>
  <si>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</si>
  <si>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</si>
  <si>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</si>
  <si>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</si>
  <si>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</si>
  <si>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</si>
  <si>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</si>
  <si>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</si>
  <si>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</si>
  <si>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</si>
  <si>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</si>
  <si>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</si>
  <si>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</si>
  <si>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</si>
  <si>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</si>
  <si>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</si>
  <si>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</si>
  <si>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</si>
  <si>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</si>
  <si>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</si>
  <si>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</si>
  <si>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</si>
  <si>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</si>
  <si>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</si>
  <si>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</si>
  <si>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</si>
  <si>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</si>
  <si>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</si>
  <si>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</si>
  <si>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</si>
  <si>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</si>
  <si>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</si>
  <si>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</si>
  <si>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</si>
  <si>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</si>
  <si>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</si>
  <si>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</si>
  <si>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</si>
  <si>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</si>
  <si>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</si>
  <si>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</si>
  <si>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</si>
  <si>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</si>
  <si>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</si>
  <si>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</si>
  <si>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</si>
  <si>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</si>
  <si>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</si>
  <si>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</si>
  <si>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</si>
  <si>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</si>
  <si>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</si>
  <si>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</si>
  <si>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</si>
  <si>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</si>
  <si>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</si>
  <si>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</si>
  <si>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</si>
  <si>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</si>
  <si>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</si>
  <si>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</si>
  <si>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</si>
  <si>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</si>
  <si>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</si>
  <si>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</si>
  <si>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</si>
  <si>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</si>
  <si>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</si>
  <si>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</si>
  <si>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</si>
  <si>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</si>
  <si>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</si>
  <si>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</si>
  <si>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</si>
  <si>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</si>
  <si>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</si>
  <si>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</si>
  <si>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</si>
  <si>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</si>
  <si>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</si>
  <si>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</si>
  <si>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</si>
  <si>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</si>
  <si>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</si>
  <si>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</si>
  <si>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</si>
  <si>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</si>
  <si>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</si>
  <si>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</si>
  <si>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</si>
  <si>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</si>
  <si>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</si>
  <si>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</si>
  <si>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</si>
  <si>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</si>
  <si>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</si>
  <si>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</si>
  <si>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</si>
  <si>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</si>
  <si>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</si>
  <si>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</si>
  <si>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</si>
  <si>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</si>
  <si>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</si>
  <si>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</si>
  <si>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</si>
  <si>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</si>
  <si>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</si>
  <si>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</si>
  <si>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</si>
  <si>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</si>
  <si>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</si>
  <si>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</si>
  <si>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</si>
  <si>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</si>
  <si>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</si>
  <si>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</si>
  <si>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</si>
  <si>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</si>
  <si>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</si>
  <si>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</si>
  <si>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</si>
  <si>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</si>
  <si>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</si>
  <si>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</si>
  <si>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</si>
  <si>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</si>
  <si>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</si>
  <si>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</si>
  <si>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</si>
  <si>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</si>
  <si>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</si>
  <si>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</si>
  <si>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</si>
  <si>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</si>
  <si>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</si>
  <si>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</si>
  <si>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</si>
  <si>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</si>
  <si>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</si>
  <si>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</si>
  <si>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</si>
  <si>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</si>
  <si>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</si>
  <si>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</si>
  <si>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</si>
  <si>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</si>
  <si>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</si>
  <si>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</si>
  <si>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</si>
  <si>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</si>
  <si>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</si>
  <si>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</si>
  <si>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</si>
  <si>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</si>
  <si>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</si>
  <si>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</si>
  <si>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</si>
  <si>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</si>
  <si>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</si>
  <si>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</si>
  <si>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</si>
  <si>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</si>
  <si>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</si>
  <si>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</si>
  <si>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</si>
  <si>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</si>
  <si>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</si>
  <si>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</si>
  <si>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</si>
  <si>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</si>
  <si>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</si>
  <si>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</si>
  <si>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</si>
  <si>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</si>
  <si>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</si>
  <si>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</si>
  <si>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</si>
  <si>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</si>
  <si>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</si>
  <si>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</si>
  <si>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</si>
  <si>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</si>
  <si>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</si>
  <si>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</si>
  <si>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</si>
  <si>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</si>
  <si>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</si>
  <si>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</si>
  <si>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</si>
  <si>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</si>
  <si>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</si>
  <si>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</si>
  <si>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</si>
  <si>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</si>
  <si>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</si>
  <si>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</si>
  <si>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</si>
  <si>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</si>
  <si>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</si>
  <si>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</si>
  <si>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</si>
  <si>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</si>
  <si>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</si>
  <si>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</si>
  <si>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</si>
  <si>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</si>
  <si>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</si>
  <si>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</si>
  <si>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</si>
  <si>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</si>
  <si>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</si>
  <si>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</si>
  <si>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</si>
  <si>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</si>
  <si>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</si>
  <si>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</si>
  <si>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</si>
  <si>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</si>
  <si>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</si>
  <si>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</si>
  <si>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</si>
  <si>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</si>
  <si>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</si>
  <si>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</si>
  <si>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</si>
  <si>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</si>
  <si>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</si>
  <si>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</si>
  <si>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</si>
  <si>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</si>
  <si>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</si>
  <si>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</si>
  <si>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</si>
  <si>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</si>
  <si>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</si>
  <si>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</si>
  <si>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</si>
  <si>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</si>
  <si>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</si>
  <si>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</si>
  <si>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</si>
  <si>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</si>
  <si>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</si>
  <si>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</si>
  <si>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</si>
  <si>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</si>
  <si>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</si>
  <si>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</si>
  <si>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</si>
  <si>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</si>
  <si>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</si>
  <si>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</si>
  <si>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</si>
  <si>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</si>
  <si>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</si>
  <si>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</si>
  <si>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</si>
  <si>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</si>
  <si>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</si>
  <si>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</si>
  <si>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</si>
  <si>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</si>
  <si>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</si>
  <si>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</si>
  <si>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</si>
  <si>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</si>
  <si>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</si>
  <si>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</si>
  <si>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</si>
  <si>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</si>
  <si>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</si>
  <si>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</si>
  <si>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</si>
  <si>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</si>
  <si>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</si>
  <si>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</si>
  <si>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</si>
  <si>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</si>
  <si>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</si>
  <si>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</si>
  <si>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</si>
  <si>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</si>
  <si>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</si>
  <si>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</si>
  <si>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</si>
  <si>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</si>
  <si>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</si>
  <si>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</si>
  <si>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</si>
  <si>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</si>
  <si>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</si>
  <si>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</si>
  <si>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</si>
  <si>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</si>
  <si>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</si>
  <si>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</si>
  <si>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</si>
  <si>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</si>
  <si>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</si>
  <si>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</si>
  <si>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</si>
  <si>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</si>
  <si>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</si>
  <si>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</si>
  <si>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</si>
  <si>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</si>
  <si>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</si>
  <si>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</si>
  <si>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</si>
  <si>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</si>
  <si>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</si>
  <si>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</si>
  <si>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</si>
  <si>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</si>
  <si>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</si>
  <si>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</si>
  <si>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</si>
  <si>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</si>
  <si>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</si>
  <si>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</si>
  <si>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</si>
  <si>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</si>
  <si>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</si>
  <si>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</si>
  <si>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</si>
  <si>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</si>
  <si>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</si>
  <si>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</si>
  <si>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</si>
  <si>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</si>
  <si>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</si>
  <si>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</si>
  <si>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</si>
  <si>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</si>
  <si>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</si>
  <si>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</si>
  <si>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</si>
  <si>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</si>
  <si>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</si>
  <si>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</si>
  <si>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</si>
  <si>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</si>
  <si>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</si>
  <si>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</si>
  <si>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</si>
  <si>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</si>
  <si>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</si>
  <si>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</si>
  <si>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</si>
  <si>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</si>
  <si>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</si>
  <si>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</si>
  <si>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</si>
  <si>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</si>
  <si>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</si>
  <si>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</si>
  <si>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</si>
  <si>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</si>
  <si>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</si>
  <si>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</si>
  <si>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</si>
  <si>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</si>
  <si>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</si>
  <si>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</si>
  <si>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</si>
  <si>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</si>
  <si>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</si>
  <si>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</si>
  <si>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</si>
  <si>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</si>
  <si>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</si>
  <si>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</si>
  <si>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</si>
  <si>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</si>
  <si>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</si>
  <si>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</si>
  <si>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</si>
  <si>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</si>
  <si>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</si>
  <si>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</si>
  <si>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</si>
  <si>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</si>
  <si>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</si>
  <si>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</si>
  <si>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</si>
  <si>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</si>
  <si>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</si>
  <si>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</si>
  <si>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</si>
  <si>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</si>
  <si>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</si>
  <si>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</si>
  <si>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</si>
  <si>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</si>
  <si>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</si>
  <si>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</si>
  <si>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</si>
  <si>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</si>
  <si>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</si>
  <si>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</si>
  <si>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</si>
  <si>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</si>
  <si>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</si>
  <si>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</si>
  <si>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</si>
  <si>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</si>
  <si>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</si>
  <si>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</si>
  <si>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</si>
  <si>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</si>
  <si>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</si>
  <si>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</si>
  <si>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</si>
  <si>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</si>
  <si>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</si>
  <si>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</si>
  <si>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</si>
  <si>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</si>
  <si>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</si>
  <si>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</si>
  <si>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</si>
  <si>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</si>
  <si>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</si>
  <si>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</si>
  <si>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</si>
  <si>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</si>
  <si>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</si>
  <si>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</si>
  <si>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</si>
  <si>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</si>
  <si>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</si>
  <si>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</si>
  <si>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</si>
  <si>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</si>
  <si>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</si>
  <si>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</si>
  <si>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</si>
  <si>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</si>
  <si>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</si>
  <si>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</si>
  <si>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</si>
  <si>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</si>
  <si>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</si>
  <si>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</si>
  <si>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</si>
  <si>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</si>
  <si>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</si>
  <si>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</si>
  <si>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</si>
  <si>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</si>
  <si>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</si>
  <si>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</si>
  <si>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</si>
  <si>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</si>
  <si>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</si>
  <si>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</si>
  <si>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</si>
  <si>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</si>
  <si>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</si>
  <si>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</si>
  <si>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</si>
  <si>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</si>
  <si>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</si>
  <si>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</si>
  <si>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</si>
  <si>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</si>
  <si>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</si>
  <si>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</si>
  <si>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</si>
  <si>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</si>
  <si>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</si>
  <si>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</si>
  <si>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</si>
  <si>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</si>
  <si>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</si>
  <si>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</si>
  <si>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</si>
  <si>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</si>
  <si>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</si>
  <si>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</si>
  <si>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</si>
  <si>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</si>
  <si>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</si>
  <si>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</si>
  <si>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</si>
  <si>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</si>
  <si>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</si>
  <si>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</si>
  <si>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</si>
  <si>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</si>
  <si>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</si>
  <si>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</si>
  <si>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</si>
  <si>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</si>
  <si>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</si>
  <si>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</si>
  <si>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</si>
  <si>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</si>
  <si>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</si>
  <si>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</si>
  <si>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</si>
  <si>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</si>
  <si>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</si>
  <si>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</si>
  <si>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</si>
  <si>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</si>
  <si>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</si>
  <si>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</si>
  <si>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</si>
  <si>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</si>
  <si>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</si>
  <si>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</si>
  <si>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</si>
  <si>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</si>
  <si>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</si>
  <si>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</si>
  <si>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</si>
  <si>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</si>
  <si>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</si>
  <si>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</si>
  <si>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</si>
  <si>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</si>
  <si>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</si>
  <si>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</si>
  <si>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</si>
  <si>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</si>
  <si>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</si>
  <si>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</si>
  <si>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</si>
  <si>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</si>
  <si>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</si>
  <si>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</si>
  <si>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</si>
  <si>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</si>
  <si>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</si>
  <si>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</si>
  <si>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</si>
  <si>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</si>
  <si>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</si>
  <si>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</si>
  <si>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</si>
  <si>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</si>
  <si>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</si>
  <si>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</si>
  <si>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</si>
  <si>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</si>
  <si>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</si>
  <si>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</si>
  <si>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</si>
  <si>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</si>
  <si>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</si>
  <si>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</si>
  <si>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</si>
  <si>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</si>
  <si>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</si>
  <si>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</si>
  <si>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</si>
  <si>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</si>
  <si>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</si>
  <si>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</si>
  <si>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</si>
  <si>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</si>
  <si>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</si>
  <si>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</si>
  <si>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</si>
  <si>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</si>
  <si>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</si>
  <si>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</si>
  <si>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</si>
  <si>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</si>
  <si>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</si>
  <si>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</si>
  <si>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</si>
  <si>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</si>
  <si>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</si>
  <si>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</si>
  <si>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</si>
  <si>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</si>
  <si>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</si>
  <si>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</si>
  <si>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</si>
  <si>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</si>
  <si>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</si>
  <si>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</si>
  <si>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</si>
  <si>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</si>
  <si>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</si>
  <si>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</si>
  <si>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</si>
  <si>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</si>
  <si>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</si>
  <si>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</si>
  <si>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</si>
  <si>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</si>
  <si>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</si>
  <si>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</si>
  <si>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</si>
  <si>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</si>
  <si>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</si>
  <si>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</si>
  <si>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</si>
  <si>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</si>
  <si>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</si>
  <si>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</si>
  <si>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</si>
  <si>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</si>
  <si>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</si>
  <si>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</si>
  <si>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</si>
  <si>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</si>
  <si>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</si>
  <si>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</si>
  <si>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</si>
  <si>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</si>
  <si>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</si>
  <si>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</si>
  <si>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</si>
  <si>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</si>
  <si>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</si>
  <si>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</si>
  <si>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</si>
  <si>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</si>
  <si>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</si>
  <si>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</si>
  <si>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</si>
  <si>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</si>
  <si>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</si>
  <si>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</si>
  <si>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</si>
  <si>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</si>
  <si>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</si>
  <si>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</si>
  <si>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</si>
  <si>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</si>
  <si>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</si>
  <si>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</si>
  <si>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</si>
  <si>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</si>
  <si>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</si>
  <si>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</si>
  <si>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</si>
  <si>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</si>
  <si>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</si>
  <si>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</si>
  <si>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</si>
  <si>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</si>
  <si>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</si>
  <si>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</si>
  <si>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</si>
  <si>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</si>
  <si>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</si>
  <si>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</si>
  <si>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</si>
  <si>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</si>
  <si>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</si>
  <si>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</si>
  <si>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</si>
  <si>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</si>
  <si>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</si>
  <si>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</si>
  <si>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</si>
  <si>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</si>
  <si>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</si>
  <si>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</si>
  <si>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</si>
  <si>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</si>
  <si>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</si>
  <si>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</si>
  <si>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</si>
  <si>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</si>
  <si>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</si>
  <si>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</si>
  <si>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</si>
  <si>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</si>
  <si>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</si>
  <si>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</si>
  <si>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</si>
  <si>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</si>
  <si>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</si>
  <si>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</si>
  <si>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</si>
  <si>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</si>
  <si>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</si>
  <si>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</si>
  <si>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</si>
  <si>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</si>
  <si>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</si>
  <si>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</si>
  <si>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</si>
  <si>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</si>
  <si>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</si>
  <si>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</si>
  <si>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</si>
  <si>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</si>
  <si>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</si>
  <si>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</si>
  <si>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</si>
  <si>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</si>
  <si>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</si>
  <si>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</si>
  <si>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</si>
  <si>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</si>
  <si>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</si>
  <si>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</si>
  <si>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</si>
  <si>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</si>
  <si>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</si>
  <si>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</si>
  <si>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</si>
  <si>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</si>
  <si>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</si>
  <si>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</si>
  <si>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</si>
  <si>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</si>
  <si>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</si>
  <si>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</si>
  <si>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</si>
  <si>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</si>
  <si>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</si>
  <si>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</si>
  <si>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</si>
  <si>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</si>
  <si>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</si>
  <si>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</si>
  <si>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</si>
  <si>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</si>
  <si>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</si>
  <si>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</si>
  <si>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</si>
  <si>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</si>
  <si>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</si>
  <si>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</si>
  <si>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</si>
  <si>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</si>
  <si>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</si>
  <si>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</si>
  <si>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</si>
  <si>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</si>
  <si>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</si>
  <si>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</si>
  <si>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</si>
  <si>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</si>
  <si>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</si>
  <si>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</si>
  <si>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</si>
  <si>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</si>
  <si>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</si>
  <si>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</si>
  <si>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</si>
  <si>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</si>
  <si>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</si>
  <si>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</si>
  <si>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</si>
  <si>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</si>
  <si>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</si>
  <si>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</si>
  <si>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</si>
  <si>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</si>
  <si>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</si>
  <si>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</si>
  <si>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</si>
  <si>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</si>
  <si>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</si>
  <si>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</si>
  <si>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</si>
  <si>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</si>
  <si>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</si>
  <si>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</si>
  <si>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</si>
  <si>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</si>
  <si>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</si>
  <si>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</si>
  <si>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</si>
  <si>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</si>
  <si>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</si>
  <si>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</si>
  <si>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</si>
  <si>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</si>
  <si>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</si>
  <si>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</si>
  <si>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</si>
  <si>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</si>
  <si>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</si>
  <si>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</si>
  <si>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</si>
  <si>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</si>
  <si>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</si>
  <si>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</si>
  <si>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</si>
  <si>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</si>
  <si>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</si>
  <si>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</si>
  <si>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</si>
  <si>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</si>
  <si>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</si>
  <si>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</si>
  <si>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</si>
  <si>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</si>
  <si>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</si>
  <si>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</si>
  <si>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</si>
  <si>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</si>
  <si>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</si>
  <si>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</si>
  <si>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</si>
  <si>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</si>
  <si>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</si>
  <si>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</si>
  <si>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</si>
  <si>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</si>
  <si>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</si>
  <si>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</si>
  <si>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</si>
  <si>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</si>
  <si>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</si>
  <si>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</si>
  <si>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</si>
  <si>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</si>
  <si>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</si>
  <si>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</si>
  <si>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</si>
  <si>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</si>
  <si>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</si>
  <si>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</si>
  <si>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</si>
  <si>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</si>
  <si>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</si>
  <si>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</si>
  <si>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</si>
  <si>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</si>
  <si>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</si>
  <si>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</si>
  <si>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</si>
  <si>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</si>
  <si>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</si>
  <si>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</si>
  <si>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</si>
  <si>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</si>
  <si>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</si>
  <si>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</si>
  <si>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</si>
  <si>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</si>
  <si>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</si>
  <si>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</si>
  <si>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</si>
  <si>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</si>
  <si>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</si>
  <si>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</si>
  <si>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</si>
  <si>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</si>
  <si>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</si>
  <si>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</si>
  <si>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</si>
  <si>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</si>
  <si>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</si>
  <si>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</si>
  <si>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</si>
  <si>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</si>
  <si>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</si>
  <si>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</si>
  <si>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</si>
  <si>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</si>
  <si>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</si>
  <si>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</si>
  <si>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</si>
  <si>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</si>
  <si>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</si>
  <si>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</si>
  <si>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</si>
  <si>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</si>
  <si>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</si>
  <si>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</si>
  <si>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</si>
  <si>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</si>
  <si>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</si>
  <si>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</si>
  <si>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</si>
  <si>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</si>
  <si>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</si>
  <si>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</si>
  <si>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</si>
  <si>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</si>
  <si>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</si>
  <si>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</si>
  <si>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</si>
  <si>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</si>
  <si>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</si>
  <si>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</si>
  <si>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</si>
  <si>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</si>
  <si>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</si>
  <si>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</si>
  <si>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</si>
  <si>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</si>
  <si>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</si>
  <si>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</si>
  <si>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</si>
  <si>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</si>
  <si>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</si>
  <si>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</si>
  <si>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</si>
  <si>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</si>
  <si>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</si>
  <si>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</si>
  <si>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</si>
  <si>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</si>
  <si>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</si>
  <si>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</si>
  <si>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</si>
  <si>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</si>
  <si>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</si>
  <si>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</si>
  <si>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</si>
  <si>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</si>
  <si>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</si>
  <si>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</si>
  <si>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</si>
  <si>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</si>
  <si>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</si>
  <si>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</si>
  <si>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</si>
  <si>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</si>
  <si>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</si>
  <si>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</si>
  <si>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</si>
  <si>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</si>
  <si>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</si>
  <si>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</si>
  <si>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</si>
  <si>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</si>
  <si>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</si>
  <si>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</si>
  <si>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</si>
  <si>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</si>
  <si>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</si>
  <si>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</si>
  <si>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</si>
  <si>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</si>
  <si>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</si>
  <si>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</si>
  <si>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</si>
  <si>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</si>
  <si>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</si>
  <si>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</si>
  <si>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</si>
  <si>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</si>
  <si>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</si>
  <si>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</si>
  <si>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</si>
  <si>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</si>
  <si>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</si>
  <si>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</si>
  <si>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</si>
  <si>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</si>
  <si>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</si>
  <si>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</si>
  <si>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</si>
  <si>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</si>
  <si>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</si>
  <si>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</si>
  <si>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</si>
  <si>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</si>
  <si>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</si>
  <si>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</si>
  <si>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</si>
  <si>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</si>
  <si>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</si>
  <si>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</si>
  <si>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</si>
  <si>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</si>
  <si>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</si>
  <si>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</si>
  <si>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</si>
  <si>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</si>
  <si>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</si>
  <si>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</si>
  <si>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</si>
  <si>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</si>
  <si>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</si>
  <si>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</si>
  <si>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</si>
  <si>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</si>
  <si>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</si>
  <si>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</si>
  <si>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</si>
  <si>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</si>
  <si>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</si>
  <si>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</si>
  <si>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</si>
  <si>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</si>
  <si>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</si>
  <si>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</si>
  <si>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</si>
  <si>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</si>
  <si>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</si>
  <si>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</si>
  <si>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</si>
  <si>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</si>
  <si>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</si>
  <si>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</si>
  <si>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</si>
  <si>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</si>
  <si>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</si>
  <si>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</si>
  <si>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</si>
  <si>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</si>
  <si>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</si>
  <si>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</si>
  <si>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</si>
  <si>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</si>
  <si>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</si>
  <si>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</si>
  <si>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</si>
  <si>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</si>
  <si>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</si>
  <si>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</si>
  <si>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</si>
  <si>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</si>
  <si>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</si>
  <si>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</si>
  <si>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</si>
  <si>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</si>
  <si>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</si>
  <si>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</si>
  <si>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</si>
  <si>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</si>
  <si>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</si>
  <si>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</si>
  <si>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</si>
  <si>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</si>
  <si>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</si>
  <si>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</si>
  <si>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</si>
  <si>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</si>
  <si>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</si>
  <si>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</si>
  <si>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</si>
  <si>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</si>
  <si>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</si>
  <si>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</si>
  <si>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</si>
  <si>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</si>
  <si>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</si>
  <si>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</si>
  <si>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</si>
  <si>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</si>
  <si>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</si>
  <si>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</si>
  <si>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</si>
  <si>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</si>
  <si>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</si>
  <si>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</si>
  <si>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</si>
  <si>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</si>
  <si>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</si>
  <si>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</si>
  <si>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</si>
  <si>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</si>
  <si>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</si>
  <si>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</si>
  <si>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</si>
  <si>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</si>
  <si>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</si>
  <si>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</si>
  <si>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</si>
  <si>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</si>
  <si>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</si>
  <si>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</si>
  <si>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</si>
  <si>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</si>
  <si>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</si>
  <si>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</si>
  <si>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</si>
  <si>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</si>
  <si>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</si>
  <si>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</si>
  <si>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</si>
  <si>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</si>
  <si>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</si>
  <si>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</si>
  <si>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</si>
  <si>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</si>
  <si>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</si>
  <si>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</si>
  <si>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</si>
  <si>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</si>
  <si>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</si>
  <si>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</si>
  <si>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</si>
  <si>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</si>
  <si>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</si>
  <si>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</si>
  <si>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</si>
  <si>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</si>
  <si>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</si>
  <si>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</si>
  <si>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</si>
  <si>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</si>
  <si>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</si>
  <si>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</si>
  <si>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</si>
  <si>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</si>
  <si>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</si>
  <si>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</si>
  <si>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</si>
  <si>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</si>
  <si>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</si>
  <si>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</si>
  <si>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</si>
  <si>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</si>
  <si>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</si>
  <si>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</si>
  <si>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</si>
  <si>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</si>
  <si>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</si>
  <si>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</si>
  <si>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</si>
  <si>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</si>
  <si>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</si>
  <si>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</si>
  <si>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</si>
  <si>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</si>
  <si>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</si>
  <si>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</si>
  <si>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</si>
  <si>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</si>
  <si>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</si>
  <si>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</si>
  <si>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</si>
  <si>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</si>
  <si>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</si>
  <si>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</si>
  <si>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</si>
  <si>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</si>
  <si>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</si>
  <si>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</si>
  <si>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</si>
  <si>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</si>
  <si>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</si>
  <si>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</si>
  <si>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</si>
  <si>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</si>
  <si>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</si>
  <si>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</si>
  <si>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</si>
  <si>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</si>
  <si>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</si>
  <si>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</si>
  <si>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</si>
  <si>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</si>
  <si>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</si>
  <si>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</si>
  <si>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</si>
  <si>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</si>
  <si>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</si>
  <si>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</si>
  <si>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</si>
  <si>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</si>
  <si>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</si>
  <si>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</si>
  <si>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</si>
  <si>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</si>
  <si>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</si>
  <si>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</si>
  <si>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</si>
  <si>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</si>
  <si>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</si>
  <si>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</si>
  <si>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</si>
  <si>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</si>
  <si>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</si>
  <si>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</si>
  <si>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</si>
  <si>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</si>
  <si>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</si>
  <si>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</si>
  <si>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</si>
  <si>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</si>
  <si>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</si>
  <si>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</si>
  <si>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</si>
  <si>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</si>
  <si>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</si>
  <si>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</si>
  <si>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</si>
  <si>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</si>
  <si>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</si>
  <si>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</si>
  <si>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</si>
  <si>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</si>
  <si>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</si>
  <si>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</si>
  <si>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</si>
  <si>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</si>
  <si>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</si>
  <si>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</si>
  <si>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</si>
  <si>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</si>
  <si>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</si>
  <si>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</si>
  <si>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</si>
  <si>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</si>
  <si>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</si>
  <si>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</si>
  <si>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</si>
  <si>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</si>
  <si>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</si>
  <si>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</si>
  <si>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</si>
  <si>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</si>
  <si>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</si>
  <si>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</si>
  <si>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</si>
  <si>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</si>
  <si>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</si>
  <si>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</si>
  <si>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</si>
  <si>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</si>
  <si>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</si>
  <si>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</si>
  <si>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</si>
  <si>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</si>
  <si>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</si>
  <si>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</si>
  <si>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</si>
  <si>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</si>
  <si>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</si>
  <si>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</si>
  <si>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</si>
  <si>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</si>
  <si>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</si>
  <si>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</si>
  <si>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</si>
  <si>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</si>
  <si>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</si>
  <si>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</si>
  <si>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</si>
  <si>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</si>
  <si>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</si>
  <si>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</si>
  <si>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</si>
  <si>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</si>
  <si>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</si>
  <si>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</si>
  <si>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</si>
  <si>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</si>
  <si>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</si>
  <si>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</si>
  <si>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</si>
  <si>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</si>
  <si>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</si>
  <si>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</si>
  <si>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</si>
  <si>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</si>
  <si>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</si>
  <si>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</si>
  <si>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</si>
  <si>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</si>
  <si>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</si>
  <si>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</si>
  <si>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</si>
  <si>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</si>
  <si>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</si>
  <si>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</si>
  <si>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</si>
  <si>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</si>
  <si>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</si>
  <si>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</si>
  <si>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</si>
  <si>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</si>
  <si>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</si>
  <si>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</si>
  <si>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</si>
  <si>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</si>
  <si>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</si>
  <si>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</si>
  <si>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</si>
  <si>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</si>
  <si>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</si>
  <si>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</si>
  <si>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</si>
  <si>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</si>
  <si>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</si>
  <si>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</si>
  <si>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</si>
  <si>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</si>
  <si>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</si>
  <si>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</si>
  <si>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</si>
  <si>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</si>
  <si>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</si>
  <si>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</si>
  <si>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</si>
  <si>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</si>
  <si>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</si>
  <si>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</si>
  <si>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</si>
  <si>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</si>
  <si>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</si>
  <si>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</si>
  <si>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</si>
  <si>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</si>
  <si>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</si>
  <si>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</si>
  <si>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</si>
  <si>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</si>
  <si>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</si>
  <si>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</si>
  <si>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</si>
  <si>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</si>
  <si>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</si>
  <si>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</si>
  <si>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</si>
  <si>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</si>
  <si>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</si>
  <si>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</si>
  <si>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</si>
  <si>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</si>
  <si>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</si>
  <si>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</si>
  <si>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</si>
  <si>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</si>
  <si>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</si>
  <si>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</si>
  <si>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</si>
  <si>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</si>
  <si>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</si>
  <si>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</si>
  <si>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</si>
  <si>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</si>
  <si>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</si>
  <si>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</si>
  <si>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</si>
  <si>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</si>
  <si>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</si>
  <si>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</si>
  <si>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</si>
  <si>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</si>
  <si>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</si>
  <si>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</si>
  <si>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</si>
  <si>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</si>
  <si>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</si>
  <si>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</si>
  <si>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</si>
  <si>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</si>
  <si>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</si>
  <si>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</si>
  <si>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</si>
  <si>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</si>
  <si>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</si>
  <si>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</si>
  <si>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</si>
  <si>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</si>
  <si>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</si>
  <si>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</si>
  <si>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</si>
  <si>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</si>
  <si>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</si>
  <si>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</si>
  <si>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</si>
  <si>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</si>
  <si>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</si>
  <si>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</si>
  <si>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</si>
  <si>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</si>
  <si>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</si>
  <si>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</si>
  <si>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</si>
  <si>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</si>
  <si>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</si>
  <si>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</si>
  <si>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</si>
  <si>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</si>
  <si>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</si>
  <si>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</si>
  <si>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</si>
  <si>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</si>
  <si>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</si>
  <si>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</si>
  <si>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</si>
  <si>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</si>
  <si>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</si>
  <si>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</si>
  <si>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</si>
  <si>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</si>
  <si>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</si>
  <si>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</si>
  <si>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</si>
  <si>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</si>
  <si>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</si>
  <si>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</si>
  <si>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</si>
  <si>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</si>
  <si>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</si>
  <si>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</si>
  <si>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</si>
  <si>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</si>
  <si>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</si>
  <si>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</si>
  <si>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</si>
  <si>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</si>
  <si>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</si>
  <si>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</si>
  <si>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</si>
  <si>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</si>
  <si>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</si>
  <si>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</si>
  <si>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</si>
  <si>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</si>
  <si>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</si>
  <si>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</si>
  <si>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</si>
  <si>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</si>
  <si>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</si>
  <si>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</si>
  <si>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</si>
  <si>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</si>
  <si>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</si>
  <si>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</si>
  <si>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</si>
  <si>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</si>
  <si>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</si>
  <si>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</si>
  <si>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</si>
  <si>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</si>
  <si>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</si>
  <si>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</si>
  <si>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</si>
  <si>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</si>
  <si>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</si>
  <si>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</si>
  <si>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</si>
  <si>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</si>
  <si>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</si>
  <si>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</si>
  <si>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</si>
  <si>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</si>
  <si>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</si>
  <si>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</si>
  <si>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</si>
  <si>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</si>
  <si>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</si>
  <si>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</si>
  <si>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</si>
  <si>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</si>
  <si>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</si>
  <si>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</si>
  <si>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</si>
  <si>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</si>
  <si>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</si>
  <si>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</si>
  <si>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</si>
  <si>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</si>
  <si>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</si>
  <si>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</si>
  <si>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</si>
  <si>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</si>
  <si>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</si>
  <si>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</si>
  <si>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</si>
  <si>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</si>
  <si>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</si>
  <si>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</si>
  <si>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</si>
  <si>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</si>
  <si>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</si>
  <si>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</si>
  <si>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</si>
  <si>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</si>
  <si>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</si>
  <si>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</si>
  <si>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</si>
  <si>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</si>
  <si>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</si>
  <si>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</si>
  <si>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</si>
  <si>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</si>
  <si>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</si>
  <si>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</si>
  <si>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</si>
  <si>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</si>
  <si>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</si>
  <si>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</si>
  <si>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</si>
  <si>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</si>
  <si>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</si>
  <si>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</si>
  <si>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</si>
  <si>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</si>
  <si>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</si>
  <si>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</si>
  <si>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</si>
  <si>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</si>
  <si>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</si>
  <si>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</si>
  <si>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</si>
  <si>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</si>
  <si>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</si>
  <si>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</si>
  <si>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</si>
  <si>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</si>
  <si>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</si>
  <si>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</si>
  <si>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</si>
  <si>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</si>
  <si>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</si>
  <si>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</si>
  <si>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</si>
  <si>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</si>
  <si>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</si>
  <si>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</si>
  <si>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</si>
  <si>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</si>
  <si>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</si>
  <si>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</si>
  <si>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</si>
  <si>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</si>
  <si>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</si>
  <si>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</si>
  <si>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</si>
  <si>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</si>
  <si>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</si>
  <si>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</si>
  <si>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</si>
  <si>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</si>
  <si>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</si>
  <si>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</si>
  <si>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</si>
  <si>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</si>
  <si>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</si>
  <si>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</si>
  <si>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</si>
  <si>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</si>
  <si>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</si>
  <si>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</si>
  <si>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</si>
  <si>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</si>
  <si>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</si>
  <si>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</si>
  <si>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</si>
  <si>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</si>
  <si>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</si>
  <si>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</si>
  <si>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</si>
  <si>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</si>
  <si>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</si>
  <si>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</si>
  <si>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</si>
  <si>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</si>
  <si>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</si>
  <si>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</si>
  <si>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</si>
  <si>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</si>
  <si>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</si>
  <si>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</si>
  <si>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</si>
  <si>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</si>
  <si>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</si>
  <si>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</si>
  <si>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</si>
  <si>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</si>
  <si>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</si>
  <si>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</si>
  <si>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</si>
  <si>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</si>
  <si>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</si>
  <si>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</si>
  <si>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</si>
  <si>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</si>
  <si>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</si>
  <si>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</si>
  <si>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</si>
  <si>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</si>
  <si>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</si>
  <si>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</si>
  <si>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</si>
  <si>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</si>
  <si>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</si>
  <si>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</si>
  <si>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</si>
  <si>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</si>
  <si>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</si>
  <si>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</si>
  <si>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</si>
  <si>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</si>
  <si>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</si>
  <si>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</si>
  <si>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</si>
  <si>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</si>
  <si>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</si>
  <si>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</si>
  <si>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</si>
  <si>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</si>
  <si>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</si>
  <si>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</si>
  <si>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</si>
  <si>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</si>
  <si>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</si>
  <si>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</si>
  <si>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</si>
  <si>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</si>
  <si>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</si>
  <si>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</si>
  <si>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</si>
  <si>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</si>
  <si>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</si>
  <si>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</si>
  <si>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</si>
  <si>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</si>
  <si>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</si>
  <si>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</si>
  <si>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</si>
  <si>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</si>
  <si>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</si>
  <si>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</si>
  <si>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</si>
  <si>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</si>
  <si>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</si>
  <si>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</si>
  <si>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</si>
  <si>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</si>
  <si>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</si>
  <si>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</si>
  <si>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</si>
  <si>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</si>
  <si>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</si>
  <si>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</si>
  <si>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</si>
  <si>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</si>
  <si>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</si>
  <si>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</si>
  <si>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</si>
  <si>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</si>
  <si>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</si>
  <si>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</si>
  <si>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</si>
  <si>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</si>
  <si>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</si>
  <si>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</si>
  <si>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</si>
  <si>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</si>
  <si>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</si>
  <si>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</si>
  <si>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</si>
  <si>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</si>
  <si>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</si>
  <si>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</si>
  <si>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</si>
  <si>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</si>
  <si>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</si>
  <si>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</si>
  <si>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</si>
  <si>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</si>
  <si>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</si>
  <si>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</si>
  <si>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</si>
  <si>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</si>
  <si>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</si>
  <si>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</si>
  <si>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</si>
  <si>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</si>
  <si>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</si>
  <si>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</si>
  <si>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</si>
  <si>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</si>
  <si>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</si>
  <si>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</si>
  <si>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</si>
  <si>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</si>
  <si>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</si>
  <si>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</si>
  <si>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</si>
  <si>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</si>
  <si>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</si>
  <si>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</si>
  <si>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</si>
  <si>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</si>
  <si>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</si>
  <si>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</si>
  <si>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</si>
  <si>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</si>
  <si>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</si>
  <si>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</si>
  <si>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</si>
  <si>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</si>
  <si>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</si>
  <si>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</si>
  <si>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</si>
  <si>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</si>
  <si>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</si>
  <si>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</si>
  <si>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</si>
  <si>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</si>
  <si>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</si>
  <si>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</si>
  <si>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</si>
  <si>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</si>
  <si>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</si>
  <si>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</si>
  <si>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</si>
  <si>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</si>
  <si>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</si>
  <si>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</si>
  <si>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</si>
  <si>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</si>
  <si>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</si>
  <si>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</si>
  <si>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</si>
  <si>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</si>
  <si>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</si>
  <si>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</si>
  <si>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</si>
  <si>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</si>
  <si>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</si>
  <si>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</si>
  <si>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</si>
  <si>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</si>
  <si>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</si>
  <si>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</si>
  <si>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</si>
  <si>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</si>
  <si>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</si>
  <si>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</si>
  <si>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</si>
  <si>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</si>
  <si>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</si>
  <si>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</si>
  <si>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</si>
  <si>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</si>
  <si>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</si>
  <si>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</si>
  <si>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</si>
  <si>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</si>
  <si>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</si>
  <si>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</si>
  <si>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</si>
  <si>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</si>
  <si>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</si>
  <si>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</si>
  <si>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</si>
  <si>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</si>
  <si>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</si>
  <si>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</si>
  <si>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</si>
  <si>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</si>
  <si>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</si>
  <si>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</si>
  <si>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</si>
  <si>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</si>
  <si>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</si>
  <si>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</si>
  <si>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</si>
  <si>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</si>
  <si>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</si>
  <si>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</si>
  <si>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</si>
  <si>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</si>
  <si>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</si>
  <si>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</si>
  <si>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</si>
  <si>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</si>
  <si>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</si>
  <si>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</si>
  <si>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</si>
  <si>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</si>
  <si>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</si>
  <si>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</si>
  <si>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</si>
  <si>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</si>
  <si>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</si>
  <si>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</si>
  <si>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</si>
  <si>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</si>
  <si>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</si>
  <si>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</si>
  <si>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</si>
  <si>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</si>
  <si>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</si>
  <si>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</si>
  <si>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</si>
  <si>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</si>
  <si>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</si>
  <si>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</si>
  <si>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</si>
  <si>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</si>
  <si>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</si>
  <si>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</si>
  <si>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</si>
  <si>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</si>
  <si>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</si>
  <si>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</si>
  <si>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</si>
  <si>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</si>
  <si>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</si>
  <si>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</si>
  <si>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</si>
  <si>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</si>
  <si>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</si>
  <si>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</si>
  <si>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</si>
  <si>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</si>
  <si>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</si>
  <si>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</si>
  <si>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</si>
  <si>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</si>
  <si>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</si>
  <si>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</si>
  <si>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</si>
  <si>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</si>
  <si>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</si>
  <si>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</si>
  <si>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</si>
  <si>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</si>
  <si>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</si>
  <si>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</si>
  <si>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</si>
  <si>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</si>
  <si>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</si>
  <si>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</si>
  <si>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</si>
  <si>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</si>
  <si>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</si>
  <si>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</si>
  <si>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</si>
  <si>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</si>
  <si>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</si>
  <si>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</si>
  <si>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</si>
  <si>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</si>
  <si>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</si>
  <si>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</si>
  <si>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</si>
  <si>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</si>
  <si>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</si>
  <si>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</si>
  <si>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</si>
  <si>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</si>
  <si>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</si>
  <si>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</si>
  <si>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</si>
  <si>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</si>
  <si>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</si>
  <si>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</si>
  <si>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</si>
  <si>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</si>
  <si>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</si>
  <si>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</si>
  <si>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</si>
  <si>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</si>
  <si>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</si>
  <si>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</si>
  <si>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</si>
  <si>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</si>
  <si>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</si>
  <si>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</si>
  <si>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</si>
  <si>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</si>
  <si>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</si>
  <si>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</si>
  <si>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</si>
  <si>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</si>
  <si>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</si>
  <si>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</si>
  <si>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</si>
  <si>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</si>
  <si>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</si>
  <si>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</si>
  <si>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</si>
  <si>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</si>
  <si>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</si>
  <si>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</si>
  <si>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</si>
  <si>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</si>
  <si>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</si>
  <si>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</si>
  <si>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</si>
  <si>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</si>
  <si>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</si>
  <si>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</si>
  <si>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</si>
  <si>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</si>
  <si>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</si>
  <si>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</si>
  <si>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</si>
  <si>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</si>
  <si>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</si>
  <si>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</si>
  <si>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</si>
  <si>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</si>
  <si>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</si>
  <si>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</si>
  <si>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</si>
  <si>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</si>
  <si>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</si>
  <si>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</si>
  <si>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</si>
  <si>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</si>
  <si>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</si>
  <si>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</si>
  <si>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</si>
  <si>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</si>
  <si>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</si>
  <si>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</si>
  <si>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</si>
  <si>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</si>
  <si>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</si>
  <si>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</si>
  <si>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</si>
  <si>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</si>
  <si>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</si>
  <si>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</si>
  <si>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</si>
  <si>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</si>
  <si>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</si>
  <si>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</si>
  <si>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</si>
  <si>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</si>
  <si>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</si>
  <si>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</si>
  <si>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</si>
  <si>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</si>
  <si>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</si>
  <si>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</si>
  <si>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</si>
  <si>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</si>
  <si>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</si>
  <si>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</si>
  <si>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</si>
  <si>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</si>
  <si>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</si>
  <si>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</si>
  <si>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</si>
  <si>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</si>
  <si>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</si>
  <si>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</si>
  <si>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</si>
  <si>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</si>
  <si>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</si>
  <si>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</si>
  <si>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</si>
  <si>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</si>
  <si>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</si>
  <si>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</si>
  <si>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</si>
  <si>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</si>
  <si>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</si>
  <si>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</si>
  <si>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</si>
  <si>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</si>
  <si>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</si>
  <si>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</si>
  <si>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</si>
  <si>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</si>
  <si>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</si>
  <si>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</si>
  <si>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</si>
  <si>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</si>
  <si>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</si>
  <si>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</si>
  <si>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</si>
  <si>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</si>
  <si>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</si>
  <si>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</si>
  <si>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</si>
  <si>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</si>
  <si>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</si>
  <si>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</si>
  <si>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</si>
  <si>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</si>
  <si>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</si>
  <si>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</si>
  <si>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</si>
  <si>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</si>
  <si>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</si>
  <si>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</si>
  <si>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</si>
  <si>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</si>
  <si>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</si>
  <si>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</si>
  <si>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</si>
  <si>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</si>
  <si>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</si>
  <si>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</si>
  <si>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</si>
  <si>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</si>
  <si>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</si>
  <si>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</si>
  <si>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</si>
  <si>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</si>
  <si>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</si>
  <si>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</si>
  <si>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</si>
  <si>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</si>
  <si>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</si>
  <si>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</si>
  <si>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</si>
  <si>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</si>
  <si>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</si>
  <si>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</si>
  <si>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</si>
  <si>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</si>
  <si>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</si>
  <si>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</si>
  <si>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</si>
  <si>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</si>
  <si>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</si>
  <si>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</si>
  <si>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</si>
  <si>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</si>
  <si>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</si>
  <si>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</si>
  <si>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</si>
  <si>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</si>
  <si>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</si>
  <si>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</si>
  <si>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</si>
  <si>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</si>
  <si>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</si>
  <si>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</si>
  <si>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</si>
  <si>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</si>
  <si>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</si>
  <si>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</si>
  <si>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</si>
  <si>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</si>
  <si>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</si>
  <si>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</si>
  <si>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</si>
  <si>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</si>
  <si>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</si>
  <si>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</si>
  <si>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</si>
  <si>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</si>
  <si>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</si>
  <si>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</si>
  <si>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</si>
  <si>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</si>
  <si>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</si>
  <si>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</si>
  <si>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</si>
  <si>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</si>
  <si>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</si>
  <si>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</si>
  <si>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</si>
  <si>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</si>
  <si>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</si>
  <si>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</si>
  <si>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</si>
  <si>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</si>
  <si>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</si>
  <si>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</si>
  <si>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</si>
  <si>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</si>
  <si>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</si>
  <si>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</si>
  <si>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</si>
  <si>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</si>
  <si>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</si>
  <si>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</si>
  <si>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</si>
  <si>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</si>
  <si>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</si>
  <si>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</si>
  <si>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</si>
  <si>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</si>
  <si>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</si>
  <si>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</si>
  <si>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</si>
  <si>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</si>
  <si>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</si>
  <si>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</si>
  <si>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</si>
  <si>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</si>
  <si>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</si>
  <si>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</si>
  <si>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</si>
  <si>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</si>
  <si>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</si>
  <si>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</si>
  <si>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</si>
  <si>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</si>
  <si>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</si>
  <si>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</si>
  <si>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</si>
  <si>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</si>
  <si>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</si>
  <si>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</si>
  <si>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</si>
  <si>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</si>
  <si>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</si>
  <si>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</si>
  <si>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</si>
  <si>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</si>
  <si>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</si>
  <si>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</si>
  <si>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</si>
  <si>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</si>
  <si>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</si>
  <si>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</si>
  <si>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</si>
  <si>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</si>
  <si>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</si>
  <si>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</si>
  <si>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</si>
  <si>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</si>
  <si>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</si>
  <si>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</si>
  <si>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</si>
  <si>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</si>
  <si>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</si>
  <si>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</si>
  <si>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</si>
  <si>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</si>
  <si>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</si>
  <si>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</si>
  <si>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</si>
  <si>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</si>
  <si>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</si>
  <si>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</si>
  <si>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</si>
  <si>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</si>
  <si>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</si>
  <si>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</si>
  <si>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</si>
  <si>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</si>
  <si>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</si>
  <si>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</si>
  <si>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</si>
  <si>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</si>
  <si>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</si>
  <si>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</si>
  <si>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</si>
  <si>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</si>
  <si>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</si>
  <si>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</si>
  <si>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</si>
  <si>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</si>
  <si>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</si>
  <si>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</si>
  <si>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</si>
  <si>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</si>
  <si>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</si>
  <si>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</si>
  <si>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</si>
  <si>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</si>
  <si>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</si>
  <si>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</si>
  <si>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</si>
  <si>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</si>
  <si>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</si>
  <si>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</si>
  <si>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</si>
  <si>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</si>
  <si>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</si>
  <si>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</si>
  <si>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</si>
  <si>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</si>
  <si>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</si>
  <si>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</si>
  <si>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</si>
  <si>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</si>
  <si>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</si>
  <si>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</si>
  <si>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</si>
  <si>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</si>
  <si>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</si>
  <si>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</si>
  <si>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</si>
  <si>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</si>
  <si>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</si>
  <si>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</si>
  <si>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</si>
  <si>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</si>
  <si>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</si>
  <si>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</si>
  <si>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</si>
  <si>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</si>
  <si>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</si>
  <si>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</si>
  <si>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</si>
  <si>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</si>
  <si>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</si>
  <si>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</si>
  <si>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</si>
  <si>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</si>
  <si>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</si>
  <si>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</si>
  <si>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</si>
  <si>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</si>
  <si>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</si>
  <si>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</si>
  <si>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</si>
  <si>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</si>
  <si>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</si>
  <si>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</si>
  <si>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</si>
  <si>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</si>
  <si>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</si>
  <si>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</si>
  <si>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</si>
  <si>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</si>
  <si>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</si>
  <si>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</si>
  <si>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</si>
  <si>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</si>
  <si>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</si>
  <si>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</si>
  <si>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</si>
  <si>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</si>
  <si>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</si>
  <si>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</si>
  <si>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</si>
  <si>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</si>
  <si>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</si>
  <si>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</si>
  <si>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</si>
  <si>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</si>
  <si>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</si>
  <si>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</si>
  <si>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</si>
  <si>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</si>
  <si>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</si>
  <si>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</si>
  <si>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</si>
  <si>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</si>
  <si>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</si>
  <si>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</si>
  <si>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</si>
  <si>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</si>
  <si>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</si>
  <si>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</si>
  <si>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</si>
  <si>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</si>
  <si>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</si>
  <si>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</si>
  <si>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</si>
  <si>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</si>
  <si>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</si>
  <si>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</si>
  <si>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</si>
  <si>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</si>
  <si>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</si>
  <si>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</si>
  <si>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</si>
  <si>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</si>
  <si>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</si>
  <si>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</si>
  <si>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</si>
  <si>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</si>
  <si>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</si>
  <si>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</si>
  <si>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</si>
  <si>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</si>
  <si>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</si>
  <si>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</si>
  <si>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</si>
  <si>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</si>
  <si>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</si>
  <si>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</si>
  <si>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</si>
  <si>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</si>
  <si>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</si>
  <si>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</si>
  <si>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</si>
  <si>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</si>
  <si>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</si>
  <si>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</si>
  <si>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</si>
  <si>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</si>
  <si>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</si>
  <si>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</si>
  <si>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</si>
  <si>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</si>
  <si>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</si>
  <si>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</si>
  <si>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</si>
  <si>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</si>
  <si>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</si>
  <si>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</si>
  <si>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</si>
  <si>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</si>
  <si>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</si>
  <si>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</si>
  <si>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</si>
  <si>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</si>
  <si>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</si>
  <si>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</si>
  <si>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</si>
  <si>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</si>
  <si>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</si>
  <si>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</si>
  <si>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</si>
  <si>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</si>
  <si>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</si>
  <si>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</si>
  <si>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</si>
  <si>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</si>
  <si>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</si>
  <si>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</si>
  <si>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</si>
  <si>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</si>
  <si>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</si>
  <si>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</si>
  <si>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</si>
  <si>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</si>
  <si>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</si>
  <si>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</si>
  <si>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</si>
  <si>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</si>
  <si>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</si>
  <si>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</si>
  <si>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</si>
  <si>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</si>
  <si>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</si>
  <si>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</si>
  <si>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</si>
  <si>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</si>
  <si>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</si>
  <si>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</si>
  <si>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</si>
  <si>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</si>
  <si>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</si>
  <si>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</si>
  <si>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</si>
  <si>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</si>
  <si>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</si>
  <si>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</si>
  <si>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</si>
  <si>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</si>
  <si>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</si>
  <si>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</si>
  <si>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</si>
  <si>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</si>
  <si>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</si>
  <si>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</si>
  <si>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</si>
  <si>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</si>
  <si>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</si>
  <si>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</si>
  <si>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</si>
  <si>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</si>
  <si>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</si>
  <si>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</si>
  <si>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</si>
  <si>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</si>
  <si>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</si>
  <si>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</si>
  <si>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</si>
  <si>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</si>
  <si>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</si>
  <si>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</si>
  <si>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</si>
  <si>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</si>
  <si>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</si>
  <si>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</si>
  <si>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</si>
  <si>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</si>
  <si>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</si>
  <si>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</si>
  <si>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</si>
  <si>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</si>
  <si>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</si>
  <si>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</si>
  <si>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</si>
  <si>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</si>
  <si>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</si>
  <si>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</si>
  <si>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</si>
  <si>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</si>
  <si>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</si>
  <si>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</si>
  <si>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</si>
  <si>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</si>
  <si>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</si>
  <si>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</si>
  <si>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</si>
  <si>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</si>
  <si>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</si>
  <si>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</si>
  <si>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</si>
  <si>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</si>
  <si>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</si>
  <si>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</si>
  <si>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</si>
  <si>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</si>
  <si>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</si>
  <si>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</si>
  <si>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</si>
  <si>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</si>
  <si>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</si>
  <si>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</si>
  <si>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</si>
  <si>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</si>
  <si>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</si>
  <si>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</si>
  <si>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</si>
  <si>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</si>
  <si>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</si>
  <si>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</si>
  <si>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</si>
  <si>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</si>
  <si>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</si>
  <si>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</si>
  <si>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</si>
  <si>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</si>
  <si>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</si>
  <si>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</si>
  <si>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</si>
  <si>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</si>
  <si>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</si>
  <si>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</si>
  <si>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</si>
  <si>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</si>
  <si>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</si>
  <si>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</si>
  <si>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</si>
  <si>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</si>
  <si>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</si>
  <si>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</si>
  <si>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</si>
  <si>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</si>
  <si>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</si>
  <si>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</si>
  <si>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</si>
  <si>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</si>
  <si>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</si>
  <si>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</si>
  <si>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</si>
  <si>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</si>
  <si>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</si>
  <si>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</si>
  <si>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</si>
  <si>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</si>
  <si>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</si>
  <si>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</si>
  <si>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</si>
  <si>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</si>
  <si>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</si>
  <si>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</si>
  <si>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</si>
  <si>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</si>
  <si>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</si>
  <si>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</si>
  <si>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</si>
  <si>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</si>
  <si>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</si>
  <si>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</si>
  <si>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</si>
  <si>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</si>
  <si>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</si>
  <si>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</si>
  <si>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</si>
  <si>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</si>
  <si>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</si>
  <si>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</si>
  <si>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</si>
  <si>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</si>
  <si>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</si>
  <si>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</si>
  <si>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</si>
  <si>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</si>
  <si>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</si>
  <si>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</si>
  <si>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</si>
  <si>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</si>
  <si>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</si>
  <si>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</si>
  <si>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</si>
  <si>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</si>
  <si>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</si>
  <si>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</si>
  <si>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</si>
  <si>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</si>
  <si>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</si>
  <si>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</si>
  <si>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</si>
  <si>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</si>
  <si>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</si>
  <si>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</si>
  <si>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</si>
  <si>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</si>
  <si>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</si>
  <si>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</si>
  <si>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</si>
  <si>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</si>
  <si>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</si>
  <si>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</si>
  <si>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</si>
  <si>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</si>
  <si>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</si>
  <si>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</si>
  <si>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</si>
  <si>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</si>
  <si>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</si>
  <si>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</si>
  <si>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</si>
  <si>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</si>
  <si>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</si>
  <si>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</si>
  <si>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</si>
  <si>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</si>
  <si>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</si>
  <si>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</si>
  <si>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</si>
  <si>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</si>
  <si>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</si>
  <si>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</si>
  <si>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</si>
  <si>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</si>
  <si>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</si>
  <si>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</si>
  <si>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</si>
  <si>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</si>
  <si>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</si>
  <si>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</si>
  <si>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</si>
  <si>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</si>
  <si>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</si>
  <si>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</si>
  <si>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</si>
  <si>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</si>
  <si>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</si>
  <si>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</si>
  <si>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</si>
  <si>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</si>
  <si>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</si>
  <si>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</si>
  <si>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</si>
  <si>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</si>
  <si>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</si>
  <si>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</si>
  <si>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</si>
  <si>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</si>
  <si>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</si>
  <si>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</si>
  <si>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</si>
  <si>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</si>
  <si>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</si>
  <si>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</si>
  <si>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</si>
  <si>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</si>
  <si>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</si>
  <si>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</si>
  <si>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</si>
  <si>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</si>
  <si>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</si>
  <si>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</si>
  <si>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</si>
  <si>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</si>
  <si>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</si>
  <si>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</si>
  <si>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</si>
  <si>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</si>
  <si>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</si>
  <si>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</si>
  <si>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</si>
  <si>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</si>
  <si>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</si>
  <si>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</si>
  <si>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</si>
  <si>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</si>
  <si>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</si>
  <si>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</si>
  <si>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</si>
  <si>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</si>
  <si>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</si>
  <si>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</si>
  <si>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</si>
  <si>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</si>
  <si>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</si>
  <si>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</si>
  <si>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</si>
  <si>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</si>
  <si>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</si>
  <si>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</si>
  <si>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</si>
  <si>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</si>
  <si>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</si>
  <si>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</si>
  <si>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</si>
  <si>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</si>
  <si>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</si>
  <si>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</si>
  <si>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</si>
  <si>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</si>
  <si>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</si>
  <si>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</si>
  <si>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</si>
  <si>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</si>
  <si>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</si>
  <si>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</si>
  <si>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</si>
  <si>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</si>
  <si>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</si>
  <si>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</si>
  <si>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</si>
  <si>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</si>
  <si>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</si>
  <si>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</si>
  <si>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</si>
  <si>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</si>
  <si>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</si>
  <si>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</si>
  <si>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</si>
  <si>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</si>
  <si>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</si>
  <si>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</si>
  <si>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</si>
  <si>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</si>
  <si>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</si>
  <si>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</si>
  <si>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</si>
  <si>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</si>
  <si>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</si>
  <si>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</si>
  <si>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</si>
  <si>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</si>
  <si>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</si>
  <si>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</si>
  <si>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</si>
  <si>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</si>
  <si>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</si>
  <si>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</si>
  <si>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</si>
  <si>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</si>
  <si>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</si>
  <si>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</si>
  <si>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</si>
  <si>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</si>
  <si>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</si>
  <si>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</si>
  <si>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</si>
  <si>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</si>
  <si>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</si>
  <si>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</si>
  <si>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</si>
  <si>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</si>
  <si>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</si>
  <si>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</si>
  <si>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</si>
  <si>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</si>
  <si>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</si>
  <si>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</si>
  <si>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</si>
  <si>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</si>
  <si>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</si>
  <si>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</si>
  <si>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</si>
  <si>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</si>
  <si>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</si>
  <si>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</si>
  <si>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</si>
  <si>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</si>
  <si>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</si>
  <si>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</si>
  <si>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</si>
  <si>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</si>
  <si>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</si>
  <si>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</si>
  <si>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</si>
  <si>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</si>
  <si>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</si>
  <si>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</si>
  <si>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</si>
  <si>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</si>
  <si>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</si>
  <si>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</si>
  <si>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</si>
  <si>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</si>
  <si>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</si>
  <si>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</si>
  <si>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</si>
  <si>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</si>
  <si>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</si>
  <si>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</si>
  <si>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</si>
  <si>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</si>
  <si>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</si>
  <si>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</si>
  <si>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</si>
  <si>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</si>
  <si>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</si>
  <si>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</si>
  <si>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</si>
  <si>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</si>
  <si>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</si>
  <si>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</si>
  <si>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</si>
  <si>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</si>
  <si>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</si>
  <si>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</si>
  <si>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</si>
  <si>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</si>
  <si>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</si>
  <si>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</si>
  <si>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</si>
  <si>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</si>
  <si>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</si>
  <si>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</si>
  <si>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</si>
  <si>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</si>
  <si>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</si>
  <si>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</si>
  <si>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</si>
  <si>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</si>
  <si>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</si>
  <si>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</si>
  <si>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</si>
  <si>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</si>
  <si>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</si>
  <si>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</si>
  <si>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</si>
  <si>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</si>
  <si>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</si>
  <si>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</si>
  <si>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</si>
  <si>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</si>
  <si>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</si>
  <si>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</si>
  <si>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</si>
  <si>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</si>
  <si>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</si>
  <si>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</si>
  <si>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</si>
  <si>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</si>
  <si>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</si>
  <si>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</si>
  <si>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</si>
  <si>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</si>
  <si>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</si>
  <si>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</si>
  <si>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</si>
  <si>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</si>
  <si>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</si>
  <si>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</si>
  <si>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</si>
  <si>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</si>
  <si>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</si>
  <si>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</si>
  <si>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</si>
  <si>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</si>
  <si>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</si>
  <si>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</si>
  <si>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</si>
  <si>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</si>
  <si>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</si>
  <si>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</si>
  <si>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</si>
  <si>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</si>
  <si>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</si>
  <si>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</si>
  <si>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</si>
  <si>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</si>
  <si>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</si>
  <si>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</si>
  <si>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</si>
  <si>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</si>
  <si>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</si>
  <si>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</si>
  <si>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</si>
  <si>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</si>
  <si>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</si>
  <si>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</si>
  <si>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</si>
  <si>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</si>
  <si>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</si>
  <si>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</si>
  <si>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</si>
  <si>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</si>
  <si>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</si>
  <si>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</si>
  <si>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</si>
  <si>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</si>
  <si>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</si>
  <si>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</si>
  <si>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</si>
  <si>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</si>
  <si>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</si>
  <si>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</si>
  <si>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</si>
  <si>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</si>
  <si>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</si>
  <si>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</si>
  <si>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</si>
  <si>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</si>
  <si>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</si>
  <si>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</si>
  <si>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</si>
  <si>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</si>
  <si>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</si>
  <si>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</si>
  <si>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</si>
  <si>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</si>
  <si>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</si>
  <si>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</si>
  <si>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</si>
  <si>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</si>
  <si>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</si>
  <si>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</si>
  <si>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</si>
  <si>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</si>
  <si>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</si>
  <si>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</si>
  <si>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</si>
  <si>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</si>
  <si>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</si>
  <si>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</si>
  <si>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</si>
  <si>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</si>
  <si>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</si>
  <si>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</si>
  <si>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</si>
  <si>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</si>
  <si>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</si>
  <si>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</si>
  <si>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</si>
  <si>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</si>
  <si>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</si>
  <si>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</si>
  <si>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</si>
  <si>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</si>
  <si>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</si>
  <si>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</si>
  <si>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</si>
  <si>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</si>
  <si>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</si>
  <si>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</si>
  <si>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</si>
  <si>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</si>
  <si>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</si>
  <si>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</si>
  <si>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</si>
  <si>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</si>
  <si>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</si>
  <si>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</si>
  <si>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</si>
  <si>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</si>
  <si>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</si>
  <si>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</si>
  <si>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</si>
  <si>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</si>
  <si>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</si>
  <si>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</si>
  <si>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</si>
  <si>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</si>
  <si>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</si>
  <si>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</si>
  <si>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</si>
  <si>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</si>
  <si>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</si>
  <si>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</si>
  <si>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</si>
  <si>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</si>
  <si>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</si>
  <si>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</si>
  <si>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</si>
  <si>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</si>
  <si>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</si>
  <si>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</si>
  <si>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</si>
  <si>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</si>
  <si>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</si>
  <si>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</si>
  <si>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</si>
  <si>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</si>
  <si>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</si>
  <si>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</si>
  <si>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</si>
  <si>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</si>
  <si>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</si>
  <si>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</si>
  <si>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</si>
  <si>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</si>
  <si>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</si>
  <si>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</si>
  <si>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</si>
  <si>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</si>
  <si>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</si>
  <si>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</si>
  <si>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</si>
  <si>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</si>
  <si>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</si>
  <si>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</si>
  <si>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</si>
  <si>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</si>
  <si>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</si>
  <si>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</si>
  <si>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</si>
  <si>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</si>
  <si>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</si>
  <si>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</si>
  <si>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</si>
  <si>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</si>
  <si>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</si>
  <si>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</si>
  <si>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</si>
  <si>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</si>
  <si>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</si>
  <si>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</si>
  <si>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</si>
  <si>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</si>
  <si>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</si>
  <si>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</si>
  <si>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</si>
  <si>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</si>
  <si>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</si>
  <si>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</si>
  <si>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</si>
  <si>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</si>
  <si>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</si>
  <si>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</si>
  <si>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</si>
  <si>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</si>
  <si>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</si>
  <si>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</si>
  <si>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</si>
  <si>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</si>
  <si>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</si>
  <si>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</si>
  <si>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</si>
  <si>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</si>
  <si>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</si>
  <si>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</si>
  <si>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</si>
  <si>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</si>
  <si>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</si>
  <si>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</si>
  <si>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</si>
  <si>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</si>
  <si>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</si>
  <si>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</si>
  <si>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</si>
  <si>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</si>
  <si>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</si>
  <si>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</si>
  <si>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</si>
  <si>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</si>
  <si>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</si>
  <si>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</si>
  <si>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</si>
  <si>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</si>
  <si>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</si>
  <si>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</si>
  <si>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</si>
  <si>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</si>
  <si>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</si>
  <si>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</si>
  <si>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</si>
  <si>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</si>
  <si>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</si>
  <si>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</si>
  <si>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</si>
  <si>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</si>
  <si>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</si>
  <si>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</si>
  <si>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</si>
  <si>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</si>
  <si>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</si>
  <si>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</si>
  <si>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</si>
  <si>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</si>
  <si>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</si>
  <si>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</si>
  <si>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</si>
  <si>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</si>
  <si>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</si>
  <si>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</si>
  <si>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</si>
  <si>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</si>
  <si>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</si>
  <si>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</si>
  <si>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</si>
  <si>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</si>
  <si>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</si>
  <si>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</si>
  <si>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</si>
  <si>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</si>
  <si>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</si>
  <si>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</si>
  <si>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</si>
  <si>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</si>
  <si>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</si>
  <si>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</si>
  <si>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</si>
  <si>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</si>
  <si>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</si>
  <si>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</si>
  <si>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</si>
  <si>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</si>
  <si>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</si>
  <si>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</si>
  <si>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</si>
  <si>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</si>
  <si>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</si>
  <si>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</si>
  <si>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</si>
  <si>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</si>
  <si>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</si>
  <si>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</si>
  <si>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</si>
  <si>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</si>
  <si>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</si>
  <si>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</si>
  <si>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</si>
  <si>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</si>
  <si>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</si>
  <si>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</si>
  <si>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</si>
  <si>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</si>
  <si>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</si>
  <si>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</si>
  <si>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</si>
  <si>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</si>
  <si>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</si>
  <si>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</si>
  <si>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</si>
  <si>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</si>
  <si>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</si>
  <si>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</si>
  <si>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</si>
  <si>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</si>
  <si>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</si>
  <si>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</si>
  <si>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</si>
  <si>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</si>
  <si>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</si>
  <si>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</si>
  <si>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</si>
  <si>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</si>
  <si>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</si>
  <si>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</si>
  <si>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</si>
  <si>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</si>
  <si>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</si>
  <si>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</si>
  <si>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</si>
  <si>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</si>
  <si>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</si>
  <si>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</si>
  <si>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</si>
  <si>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</si>
  <si>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</si>
  <si>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</si>
  <si>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</si>
  <si>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</si>
  <si>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</si>
  <si>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</si>
  <si>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</si>
  <si>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</si>
  <si>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</si>
  <si>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</si>
  <si>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</si>
  <si>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</si>
  <si>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</si>
  <si>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</si>
  <si>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</si>
  <si>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</si>
  <si>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</si>
  <si>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</si>
  <si>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</si>
  <si>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</si>
  <si>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</si>
  <si>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</si>
  <si>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</si>
  <si>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</si>
  <si>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</si>
  <si>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</si>
  <si>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</si>
  <si>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</si>
  <si>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</si>
  <si>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</si>
  <si>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</si>
  <si>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</si>
  <si>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</si>
  <si>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</si>
  <si>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</si>
  <si>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</si>
  <si>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</si>
  <si>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</si>
  <si>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</si>
  <si>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</si>
  <si>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</si>
  <si>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</si>
  <si>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</si>
  <si>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</si>
  <si>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</si>
  <si>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</si>
  <si>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</si>
  <si>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</si>
  <si>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</si>
  <si>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</si>
  <si>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</si>
  <si>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</si>
  <si>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</si>
  <si>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</si>
  <si>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</si>
  <si>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</si>
  <si>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</si>
  <si>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</si>
  <si>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</si>
  <si>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</si>
  <si>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</si>
  <si>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</si>
  <si>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</si>
  <si>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</si>
  <si>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</si>
  <si>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</si>
  <si>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</si>
  <si>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</si>
  <si>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</si>
  <si>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</si>
  <si>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</si>
  <si>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</si>
  <si>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</si>
  <si>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</si>
  <si>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</si>
  <si>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</si>
  <si>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</si>
  <si>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</si>
  <si>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</si>
  <si>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</si>
  <si>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</si>
  <si>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</si>
  <si>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</si>
  <si>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</si>
  <si>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</si>
  <si>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</si>
  <si>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</si>
  <si>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</si>
  <si>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</si>
  <si>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</si>
  <si>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</si>
  <si>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</si>
  <si>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</si>
  <si>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</si>
  <si>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</si>
  <si>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</si>
  <si>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</si>
  <si>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</si>
  <si>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</si>
  <si>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</si>
  <si>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</si>
  <si>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</si>
  <si>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</si>
  <si>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</si>
  <si>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</si>
  <si>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</si>
  <si>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</si>
  <si>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</si>
  <si>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</si>
  <si>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</si>
  <si>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</si>
  <si>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</si>
  <si>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</si>
  <si>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</si>
  <si>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</si>
  <si>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</si>
  <si>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</si>
  <si>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</si>
  <si>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</si>
  <si>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</si>
  <si>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</si>
  <si>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</si>
  <si>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</si>
  <si>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</si>
  <si>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</si>
  <si>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</si>
  <si>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</si>
  <si>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</si>
  <si>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</si>
  <si>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</si>
  <si>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</si>
  <si>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</si>
  <si>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</si>
  <si>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</si>
  <si>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</si>
  <si>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</si>
  <si>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</si>
  <si>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</si>
  <si>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</si>
  <si>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</si>
  <si>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</si>
  <si>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</si>
  <si>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</si>
  <si>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</si>
  <si>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</si>
  <si>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</si>
  <si>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</si>
  <si>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</si>
  <si>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</si>
  <si>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</si>
  <si>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</si>
  <si>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</si>
  <si>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</si>
  <si>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</si>
  <si>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</si>
  <si>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</si>
  <si>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</si>
  <si>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</si>
  <si>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</si>
  <si>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</si>
  <si>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</si>
  <si>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</si>
  <si>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</si>
  <si>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</si>
  <si>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</si>
  <si>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</si>
  <si>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</si>
  <si>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</si>
  <si>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</si>
  <si>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</si>
  <si>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</si>
  <si>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</si>
  <si>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</si>
  <si>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</si>
  <si>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</si>
  <si>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</si>
  <si>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</si>
  <si>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</si>
  <si>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</si>
  <si>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</si>
  <si>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</si>
  <si>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</si>
  <si>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</si>
  <si>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</si>
  <si>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</si>
  <si>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</si>
  <si>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</si>
  <si>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</si>
  <si>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</si>
  <si>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</si>
  <si>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</si>
  <si>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</si>
  <si>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</si>
  <si>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</si>
  <si>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</si>
  <si>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</si>
  <si>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</si>
  <si>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</si>
  <si>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</si>
  <si>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</si>
  <si>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</si>
  <si>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</si>
  <si>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</si>
  <si>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</si>
  <si>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</si>
  <si>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</si>
  <si>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</si>
  <si>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</si>
  <si>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</si>
  <si>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</si>
  <si>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</si>
  <si>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</si>
  <si>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</si>
  <si>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</si>
  <si>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</si>
  <si>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</si>
  <si>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</si>
  <si>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</si>
  <si>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</si>
  <si>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</si>
  <si>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</si>
  <si>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</si>
  <si>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</si>
  <si>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</si>
  <si>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</si>
  <si>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</si>
  <si>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</si>
  <si>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</si>
  <si>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</si>
  <si>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</si>
  <si>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</si>
  <si>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</si>
  <si>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</si>
  <si>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</si>
  <si>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</si>
  <si>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</si>
  <si>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</si>
  <si>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</si>
  <si>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</si>
  <si>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</si>
  <si>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</si>
  <si>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</si>
  <si>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</si>
  <si>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</si>
  <si>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</si>
  <si>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</si>
  <si>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</si>
  <si>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</si>
  <si>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</si>
  <si>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</si>
  <si>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</si>
  <si>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</si>
  <si>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</si>
  <si>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</si>
  <si>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</si>
  <si>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</si>
  <si>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</si>
  <si>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</si>
  <si>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</si>
  <si>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</si>
  <si>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</si>
  <si>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</si>
  <si>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</si>
  <si>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</si>
  <si>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</si>
  <si>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</si>
  <si>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</si>
  <si>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</si>
  <si>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</si>
  <si>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</si>
  <si>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</si>
  <si>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</si>
  <si>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</si>
  <si>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</si>
  <si>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</si>
  <si>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</si>
  <si>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</si>
  <si>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</si>
  <si>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</si>
  <si>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</si>
  <si>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</si>
  <si>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</si>
  <si>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</si>
  <si>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</si>
  <si>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</si>
  <si>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</si>
  <si>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</si>
  <si>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</si>
  <si>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</si>
  <si>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</si>
  <si>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</si>
  <si>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</si>
  <si>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</si>
  <si>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</si>
  <si>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</si>
  <si>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</si>
  <si>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</si>
  <si>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</si>
  <si>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</si>
  <si>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</si>
  <si>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</si>
  <si>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</si>
  <si>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</si>
  <si>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</si>
  <si>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</si>
  <si>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</si>
  <si>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</si>
  <si>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</si>
  <si>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</si>
  <si>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</si>
  <si>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</si>
  <si>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</si>
  <si>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</si>
  <si>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</si>
  <si>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</si>
  <si>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</si>
  <si>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</si>
  <si>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</si>
  <si>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</si>
  <si>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</si>
  <si>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</si>
  <si>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</si>
  <si>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</si>
  <si>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</si>
  <si>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</si>
  <si>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</si>
  <si>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</si>
  <si>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</si>
  <si>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</si>
  <si>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</si>
  <si>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</si>
  <si>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</si>
  <si>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</si>
  <si>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</si>
  <si>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</si>
  <si>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</si>
  <si>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</si>
  <si>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</si>
  <si>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</si>
  <si>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</si>
  <si>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</si>
  <si>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</si>
  <si>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</si>
  <si>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</si>
  <si>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</si>
  <si>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</si>
  <si>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</si>
  <si>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</si>
  <si>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</si>
  <si>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</si>
  <si>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</si>
  <si>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</si>
  <si>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</si>
  <si>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</si>
  <si>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</si>
  <si>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</si>
  <si>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</si>
  <si>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</si>
  <si>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</si>
  <si>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</si>
  <si>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</si>
  <si>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</si>
  <si>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</si>
  <si>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</si>
  <si>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</si>
  <si>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</si>
  <si>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</si>
  <si>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</si>
  <si>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</si>
  <si>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</si>
  <si>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</si>
  <si>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</si>
  <si>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</si>
  <si>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</si>
  <si>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</si>
  <si>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</si>
  <si>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</si>
  <si>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</si>
  <si>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</si>
  <si>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</si>
  <si>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</si>
  <si>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</si>
  <si>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</si>
  <si>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</si>
  <si>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</si>
  <si>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</si>
  <si>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</si>
  <si>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</si>
  <si>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</si>
  <si>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</si>
  <si>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</si>
  <si>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</si>
  <si>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</si>
  <si>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</si>
  <si>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</si>
  <si>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</si>
  <si>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</si>
  <si>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</si>
  <si>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</si>
  <si>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</si>
  <si>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</si>
  <si>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</si>
  <si>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</si>
  <si>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</si>
  <si>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</si>
  <si>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</si>
  <si>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</si>
  <si>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</si>
  <si>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</si>
  <si>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</si>
  <si>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</si>
  <si>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</si>
  <si>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</si>
  <si>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</si>
  <si>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</si>
  <si>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</si>
  <si>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</si>
  <si>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</si>
  <si>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</si>
  <si>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</si>
  <si>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</si>
  <si>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</si>
  <si>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</si>
  <si>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</si>
  <si>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</si>
  <si>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</si>
  <si>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</si>
  <si>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</si>
  <si>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</si>
  <si>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</si>
  <si>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</si>
  <si>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</si>
  <si>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</si>
  <si>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</si>
  <si>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</si>
  <si>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</si>
  <si>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</si>
  <si>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</si>
  <si>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</si>
  <si>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</si>
  <si>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</si>
  <si>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</si>
  <si>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</si>
  <si>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</si>
  <si>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</si>
  <si>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</si>
  <si>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</si>
  <si>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</si>
  <si>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</si>
  <si>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</si>
  <si>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</si>
  <si>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</si>
  <si>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</si>
  <si>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</si>
  <si>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</si>
  <si>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</si>
  <si>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</si>
  <si>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</si>
  <si>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</si>
  <si>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</si>
  <si>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</si>
  <si>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</si>
  <si>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</si>
  <si>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</si>
  <si>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</si>
  <si>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</si>
  <si>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</si>
  <si>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</si>
  <si>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</si>
  <si>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</si>
  <si>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</si>
  <si>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</si>
  <si>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</si>
  <si>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</si>
  <si>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</si>
  <si>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</si>
  <si>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</si>
  <si>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</si>
  <si>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</si>
  <si>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</si>
  <si>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</si>
  <si>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</si>
  <si>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</si>
  <si>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</si>
  <si>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</si>
  <si>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</si>
  <si>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</si>
  <si>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</si>
  <si>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</si>
  <si>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</si>
  <si>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</si>
  <si>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</si>
  <si>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</si>
  <si>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</si>
  <si>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</si>
  <si>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</si>
  <si>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</si>
  <si>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</si>
  <si>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</si>
  <si>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</si>
  <si>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</si>
  <si>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</si>
  <si>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</si>
  <si>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</si>
  <si>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</si>
  <si>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</si>
  <si>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</si>
  <si>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</si>
  <si>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</si>
  <si>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</si>
  <si>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</si>
  <si>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</si>
  <si>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</si>
  <si>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</si>
  <si>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</si>
  <si>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</si>
  <si>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</si>
  <si>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</si>
  <si>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</si>
  <si>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</si>
  <si>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</si>
  <si>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</si>
  <si>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</si>
  <si>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</si>
  <si>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</si>
  <si>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</si>
  <si>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</si>
  <si>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</si>
  <si>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</si>
  <si>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</si>
  <si>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</si>
  <si>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</si>
  <si>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</si>
  <si>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</si>
  <si>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</si>
  <si>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</si>
  <si>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</si>
  <si>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</si>
  <si>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</si>
  <si>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</si>
  <si>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</si>
  <si>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</si>
  <si>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</si>
  <si>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</si>
  <si>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</si>
  <si>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</si>
  <si>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</si>
  <si>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</si>
  <si>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</si>
  <si>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</si>
  <si>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</si>
  <si>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</si>
  <si>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</si>
  <si>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</si>
  <si>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</si>
  <si>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</si>
  <si>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</si>
  <si>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</si>
  <si>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</si>
  <si>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</si>
  <si>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</si>
  <si>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</si>
  <si>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</si>
  <si>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</si>
  <si>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</si>
  <si>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</si>
  <si>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</si>
  <si>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</si>
  <si>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</si>
  <si>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</si>
  <si>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</si>
  <si>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</si>
  <si>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</si>
  <si>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</si>
  <si>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</si>
  <si>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</si>
  <si>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</si>
  <si>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</si>
  <si>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</si>
  <si>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</si>
  <si>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</si>
  <si>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</si>
  <si>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</si>
  <si>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</si>
  <si>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</si>
  <si>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</si>
  <si>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</si>
  <si>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</si>
  <si>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</si>
  <si>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</si>
  <si>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</si>
  <si>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</si>
  <si>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</si>
  <si>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</si>
  <si>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</si>
  <si>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</si>
  <si>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</si>
  <si>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</si>
  <si>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</si>
  <si>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</si>
  <si>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</si>
  <si>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</si>
  <si>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</si>
  <si>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</si>
  <si>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</si>
  <si>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</si>
  <si>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</si>
  <si>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</si>
  <si>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</si>
  <si>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</si>
  <si>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</si>
  <si>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</si>
  <si>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</si>
  <si>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</si>
  <si>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</si>
  <si>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</si>
  <si>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</si>
  <si>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</si>
  <si>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</si>
  <si>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</si>
  <si>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</si>
  <si>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</si>
  <si>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</si>
  <si>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</si>
  <si>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</si>
  <si>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</si>
  <si>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</si>
  <si>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</si>
  <si>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</si>
  <si>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</si>
  <si>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</si>
  <si>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</si>
  <si>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</si>
  <si>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</si>
  <si>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</si>
  <si>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</si>
  <si>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</si>
  <si>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</si>
  <si>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</si>
  <si>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</si>
  <si>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</si>
  <si>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</si>
  <si>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</si>
  <si>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</si>
  <si>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</si>
  <si>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</si>
  <si>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</si>
  <si>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</si>
  <si>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</si>
  <si>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</si>
  <si>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</si>
  <si>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</si>
  <si>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</si>
  <si>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</si>
  <si>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</si>
  <si>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</si>
  <si>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</si>
  <si>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</si>
  <si>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</si>
  <si>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</si>
  <si>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</si>
  <si>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</si>
  <si>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</si>
  <si>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</si>
  <si>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</si>
  <si>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</si>
  <si>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</si>
  <si>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</si>
  <si>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</si>
  <si>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</si>
  <si>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</si>
  <si>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</si>
  <si>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</si>
  <si>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</si>
  <si>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</si>
  <si>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</si>
  <si>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</si>
  <si>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</si>
  <si>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</si>
  <si>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</si>
  <si>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</si>
  <si>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</si>
  <si>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</si>
  <si>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</si>
  <si>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</si>
  <si>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</si>
  <si>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</si>
  <si>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</si>
  <si>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</si>
  <si>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</si>
  <si>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</si>
  <si>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</si>
  <si>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</si>
  <si>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</si>
  <si>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</si>
  <si>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</si>
  <si>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</si>
  <si>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</si>
  <si>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</si>
  <si>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</si>
  <si>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</si>
  <si>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</si>
  <si>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</si>
  <si>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</si>
  <si>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</si>
  <si>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</si>
  <si>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</si>
  <si>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</si>
  <si>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</si>
  <si>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</si>
  <si>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</si>
  <si>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</si>
  <si>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</si>
  <si>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</si>
  <si>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</si>
  <si>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</si>
  <si>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</si>
  <si>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</si>
  <si>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</si>
  <si>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</si>
  <si>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</si>
  <si>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</si>
  <si>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</si>
  <si>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</si>
  <si>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</si>
  <si>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</si>
  <si>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</si>
  <si>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</si>
  <si>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</si>
  <si>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</si>
  <si>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</si>
  <si>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</si>
  <si>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</si>
  <si>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</si>
  <si>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</si>
  <si>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</si>
  <si>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</si>
  <si>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</si>
  <si>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</si>
  <si>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</si>
  <si>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</si>
  <si>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</si>
  <si>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</si>
  <si>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</si>
  <si>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</si>
  <si>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</si>
  <si>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</si>
  <si>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</si>
  <si>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</si>
  <si>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</si>
  <si>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</si>
  <si>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</si>
  <si>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</si>
  <si>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</si>
  <si>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</si>
  <si>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</si>
  <si>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</si>
  <si>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</si>
  <si>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</si>
  <si>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</si>
  <si>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</si>
  <si>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</si>
  <si>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</si>
  <si>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</si>
  <si>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</si>
  <si>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</si>
  <si>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</si>
  <si>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</si>
  <si>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</si>
  <si>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</si>
  <si>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</si>
  <si>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</si>
  <si>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</si>
  <si>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</si>
  <si>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</si>
  <si>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</si>
  <si>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</si>
  <si>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</si>
  <si>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</si>
  <si>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</si>
  <si>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</si>
  <si>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</si>
  <si>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</si>
  <si>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</si>
  <si>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</si>
  <si>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</si>
  <si>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</si>
  <si>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</si>
  <si>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</si>
  <si>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</si>
  <si>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</si>
  <si>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</si>
  <si>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</si>
  <si>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</si>
  <si>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</si>
  <si>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</si>
  <si>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</si>
  <si>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</si>
  <si>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</si>
  <si>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</si>
  <si>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</si>
  <si>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</si>
  <si>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</si>
  <si>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</si>
  <si>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</si>
  <si>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</si>
  <si>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</si>
  <si>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</si>
  <si>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</si>
  <si>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</si>
  <si>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</si>
  <si>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</si>
  <si>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</si>
  <si>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</si>
  <si>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</si>
  <si>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</si>
  <si>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</si>
  <si>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</si>
  <si>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</si>
  <si>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</si>
  <si>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</si>
  <si>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</si>
  <si>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</si>
  <si>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</si>
  <si>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</si>
  <si>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</si>
  <si>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</si>
  <si>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</si>
  <si>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</si>
  <si>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</si>
  <si>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</si>
  <si>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</si>
  <si>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</si>
  <si>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</si>
  <si>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</si>
  <si>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</si>
  <si>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</si>
  <si>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</si>
  <si>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</si>
  <si>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</si>
  <si>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</si>
  <si>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</si>
  <si>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</si>
  <si>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</si>
  <si>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</si>
  <si>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</si>
  <si>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</si>
  <si>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</si>
  <si>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</si>
  <si>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</si>
  <si>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</si>
  <si>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</si>
  <si>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</si>
  <si>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</si>
  <si>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</si>
  <si>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</si>
  <si>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</si>
  <si>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</si>
  <si>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</si>
  <si>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</si>
  <si>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</si>
  <si>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</si>
  <si>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</si>
  <si>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</si>
  <si>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</si>
  <si>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</si>
  <si>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</si>
  <si>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</si>
  <si>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</si>
  <si>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</si>
  <si>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</si>
  <si>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</si>
  <si>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</si>
  <si>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</si>
  <si>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</si>
  <si>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</si>
  <si>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</si>
  <si>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</si>
  <si>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</si>
  <si>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</si>
  <si>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</si>
  <si>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</si>
  <si>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</si>
  <si>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</si>
  <si>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</si>
  <si>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</si>
  <si>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</si>
  <si>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</si>
  <si>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</si>
  <si>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</si>
  <si>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</si>
  <si>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</si>
  <si>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</si>
  <si>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</si>
  <si>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</si>
  <si>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</si>
  <si>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</si>
  <si>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</si>
  <si>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</si>
  <si>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</si>
  <si>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</si>
  <si>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</si>
  <si>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</si>
  <si>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</si>
  <si>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</si>
  <si>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</si>
  <si>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</si>
  <si>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</si>
  <si>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</si>
  <si>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</si>
  <si>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</si>
  <si>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</si>
  <si>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</si>
  <si>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</si>
  <si>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</si>
  <si>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</si>
  <si>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</si>
  <si>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</si>
  <si>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</si>
  <si>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</si>
  <si>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</si>
  <si>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</si>
  <si>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</si>
  <si>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</si>
  <si>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</si>
  <si>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</si>
  <si>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</si>
  <si>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</si>
  <si>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</si>
  <si>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</si>
  <si>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</si>
  <si>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</si>
  <si>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</si>
  <si>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</si>
  <si>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</si>
  <si>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</si>
  <si>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</si>
  <si>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</si>
  <si>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</si>
  <si>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</si>
  <si>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</si>
  <si>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</si>
  <si>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</si>
  <si>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</si>
  <si>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</si>
  <si>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</si>
  <si>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</si>
  <si>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</si>
  <si>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</si>
  <si>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</si>
  <si>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</si>
  <si>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</si>
  <si>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</si>
  <si>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</si>
  <si>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</si>
  <si>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</si>
  <si>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</si>
  <si>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</si>
  <si>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</si>
  <si>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</si>
  <si>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</si>
  <si>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</si>
  <si>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</si>
  <si>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</si>
  <si>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</si>
  <si>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</si>
  <si>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</si>
  <si>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</si>
  <si>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</si>
  <si>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</si>
  <si>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</si>
  <si>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</si>
  <si>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</si>
  <si>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</si>
  <si>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</si>
  <si>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</si>
  <si>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</si>
  <si>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</si>
  <si>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</si>
  <si>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</si>
  <si>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</si>
  <si>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</si>
  <si>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</si>
  <si>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</si>
  <si>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</si>
  <si>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</si>
  <si>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</si>
  <si>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</si>
  <si>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</si>
  <si>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</si>
  <si>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</si>
  <si>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</si>
  <si>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</si>
  <si>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</si>
  <si>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</si>
  <si>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</si>
  <si>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</si>
  <si>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</si>
  <si>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</si>
  <si>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</si>
  <si>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</si>
  <si>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</si>
  <si>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</si>
  <si>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</si>
  <si>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</si>
  <si>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</si>
  <si>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</si>
  <si>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</si>
  <si>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</si>
  <si>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</si>
  <si>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</si>
  <si>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</si>
  <si>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</si>
  <si>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</si>
  <si>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</si>
  <si>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</si>
  <si>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</si>
  <si>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</si>
  <si>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</si>
  <si>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</si>
  <si>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</si>
  <si>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</si>
  <si>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</si>
  <si>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</si>
  <si>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</si>
  <si>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</si>
  <si>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</si>
  <si>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</si>
  <si>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</si>
  <si>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</si>
  <si>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</si>
  <si>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</si>
  <si>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</si>
  <si>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</si>
  <si>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</si>
  <si>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</si>
  <si>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</si>
  <si>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</si>
  <si>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</si>
  <si>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</si>
  <si>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</si>
  <si>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</si>
  <si>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</si>
  <si>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</si>
  <si>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</si>
  <si>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</si>
  <si>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</si>
  <si>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</si>
  <si>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</si>
  <si>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</si>
  <si>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</si>
  <si>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</si>
  <si>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</si>
  <si>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</si>
  <si>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</si>
  <si>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</si>
  <si>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</si>
  <si>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</si>
  <si>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</si>
  <si>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</si>
  <si>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</si>
  <si>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</si>
  <si>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</si>
  <si>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</si>
  <si>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</si>
  <si>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</si>
  <si>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</si>
  <si>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</si>
  <si>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</si>
  <si>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</si>
  <si>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</si>
  <si>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</si>
  <si>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</si>
  <si>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</si>
  <si>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</si>
  <si>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</si>
  <si>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</si>
  <si>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</si>
  <si>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</si>
  <si>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</si>
  <si>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</si>
  <si>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</si>
  <si>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</si>
  <si>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</si>
  <si>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</si>
  <si>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</si>
  <si>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</si>
  <si>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</si>
  <si>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</si>
  <si>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</si>
  <si>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</si>
  <si>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</si>
  <si>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</si>
  <si>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</si>
  <si>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</si>
  <si>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</si>
  <si>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</si>
  <si>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</si>
  <si>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</si>
  <si>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</si>
  <si>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</si>
  <si>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</si>
  <si>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</si>
  <si>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</si>
  <si>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</si>
  <si>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</si>
  <si>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</si>
  <si>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</si>
  <si>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</si>
  <si>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</si>
  <si>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</si>
  <si>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</si>
  <si>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</si>
  <si>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</si>
  <si>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</si>
  <si>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</si>
  <si>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</si>
  <si>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</si>
  <si>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</si>
  <si>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</si>
  <si>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</si>
  <si>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</si>
  <si>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</si>
  <si>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</si>
  <si>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</si>
  <si>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</si>
  <si>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</si>
  <si>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</si>
  <si>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</si>
  <si>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</si>
  <si>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</si>
  <si>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</si>
  <si>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</si>
  <si>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</si>
  <si>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</si>
  <si>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</si>
  <si>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</si>
  <si>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</si>
  <si>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</si>
  <si>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</si>
  <si>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</si>
  <si>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</si>
  <si>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</si>
  <si>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</si>
  <si>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</si>
  <si>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</si>
  <si>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</si>
  <si>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</si>
  <si>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</si>
  <si>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</si>
  <si>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</si>
  <si>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</si>
  <si>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</si>
  <si>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</si>
  <si>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</si>
  <si>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</si>
  <si>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</si>
  <si>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</si>
  <si>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</si>
  <si>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</si>
  <si>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</si>
  <si>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</si>
  <si>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</si>
  <si>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</si>
  <si>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</si>
  <si>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</si>
  <si>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</si>
  <si>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</si>
  <si>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</si>
  <si>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</si>
  <si>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</si>
  <si>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</si>
  <si>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</si>
  <si>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</si>
  <si>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</si>
  <si>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</si>
  <si>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</si>
  <si>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</si>
  <si>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</si>
  <si>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</si>
  <si>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</si>
  <si>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</si>
  <si>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</si>
  <si>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</si>
  <si>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</si>
  <si>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</si>
  <si>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</si>
  <si>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</si>
  <si>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</si>
  <si>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</si>
  <si>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</si>
  <si>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</si>
  <si>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</si>
  <si>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</si>
  <si>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</si>
  <si>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</si>
  <si>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</si>
  <si>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</si>
  <si>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</si>
  <si>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</si>
  <si>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</si>
  <si>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</si>
  <si>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</si>
  <si>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</si>
  <si>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</si>
  <si>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</si>
  <si>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</si>
  <si>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</si>
  <si>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</si>
  <si>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</si>
  <si>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</si>
  <si>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</si>
  <si>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</si>
  <si>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</si>
  <si>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</si>
  <si>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</si>
  <si>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</si>
  <si>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</si>
  <si>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</si>
  <si>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</si>
  <si>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</si>
  <si>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</si>
  <si>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</si>
  <si>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</si>
  <si>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</si>
  <si>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</si>
  <si>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</si>
  <si>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</si>
  <si>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</si>
  <si>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</si>
  <si>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</si>
  <si>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</si>
  <si>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</si>
  <si>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</si>
  <si>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</si>
  <si>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</si>
  <si>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</si>
  <si>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</si>
  <si>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</si>
  <si>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</si>
  <si>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</si>
  <si>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</si>
  <si>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</si>
  <si>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</si>
  <si>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</si>
  <si>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</si>
  <si>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</si>
  <si>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</si>
  <si>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</si>
  <si>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</si>
  <si>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</si>
  <si>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</si>
  <si>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</si>
  <si>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</si>
  <si>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</si>
  <si>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</si>
  <si>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</si>
  <si>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</si>
  <si>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</si>
  <si>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</si>
  <si>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</si>
  <si>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</si>
  <si>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</si>
  <si>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</si>
  <si>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</si>
  <si>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</si>
  <si>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</si>
  <si>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</si>
  <si>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</si>
  <si>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</si>
  <si>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</si>
  <si>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</si>
  <si>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</si>
  <si>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</si>
  <si>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</si>
  <si>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</si>
  <si>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</si>
  <si>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</si>
  <si>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</si>
  <si>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</si>
  <si>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</si>
  <si>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</si>
  <si>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</si>
  <si>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</si>
  <si>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</si>
  <si>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</si>
  <si>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</si>
  <si>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</si>
  <si>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</si>
  <si>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</si>
  <si>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</si>
  <si>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</si>
  <si>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</si>
  <si>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</si>
  <si>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</si>
  <si>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</si>
  <si>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</si>
  <si>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</si>
  <si>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</si>
  <si>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</si>
  <si>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</si>
  <si>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</si>
  <si>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</si>
  <si>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</si>
  <si>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</si>
  <si>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</si>
  <si>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</si>
  <si>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</si>
  <si>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</si>
  <si>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</si>
  <si>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</si>
  <si>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</si>
  <si>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</si>
  <si>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</si>
  <si>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</si>
  <si>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</si>
  <si>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</si>
  <si>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</si>
  <si>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</si>
  <si>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</si>
  <si>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</si>
  <si>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</si>
  <si>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</si>
  <si>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</si>
  <si>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</si>
  <si>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</si>
  <si>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</si>
  <si>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</si>
  <si>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</si>
  <si>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</si>
  <si>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</si>
  <si>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</si>
  <si>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</si>
  <si>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</si>
  <si>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</si>
  <si>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</si>
  <si>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</si>
  <si>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</si>
  <si>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</si>
  <si>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</si>
  <si>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</si>
  <si>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</si>
  <si>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</si>
  <si>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</si>
  <si>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</si>
  <si>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</si>
  <si>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</si>
  <si>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</si>
  <si>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</si>
  <si>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</si>
  <si>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</si>
  <si>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</si>
  <si>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</si>
  <si>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</si>
  <si>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</si>
  <si>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</si>
  <si>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</si>
  <si>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</si>
  <si>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</si>
  <si>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</si>
  <si>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</si>
  <si>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</si>
  <si>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</si>
  <si>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</si>
  <si>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</si>
  <si>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</si>
  <si>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</si>
  <si>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</si>
  <si>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</si>
  <si>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</si>
  <si>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</si>
  <si>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</si>
  <si>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</si>
  <si>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</si>
  <si>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</si>
  <si>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</si>
  <si>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</si>
  <si>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</si>
  <si>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</si>
  <si>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</si>
  <si>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</si>
  <si>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</si>
  <si>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</si>
  <si>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</si>
  <si>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</si>
  <si>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</si>
  <si>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</si>
  <si>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</si>
  <si>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</si>
  <si>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</si>
  <si>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</si>
  <si>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</si>
  <si>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</si>
  <si>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</si>
  <si>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</si>
  <si>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</si>
  <si>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</si>
  <si>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</si>
  <si>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</si>
  <si>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</si>
  <si>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</si>
  <si>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</si>
  <si>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</si>
  <si>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</si>
  <si>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</si>
  <si>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</si>
  <si>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</si>
  <si>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</si>
  <si>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</si>
  <si>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</si>
  <si>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</si>
  <si>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</si>
  <si>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</si>
  <si>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</si>
  <si>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</si>
  <si>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</si>
  <si>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</si>
  <si>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</si>
  <si>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</si>
  <si>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</si>
  <si>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</si>
  <si>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</si>
  <si>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</si>
  <si>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</si>
  <si>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</si>
  <si>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</si>
  <si>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</si>
  <si>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</si>
  <si>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</si>
  <si>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</si>
  <si>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</si>
  <si>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</si>
  <si>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</si>
  <si>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</si>
  <si>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</si>
  <si>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</si>
  <si>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</si>
  <si>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</si>
  <si>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</si>
  <si>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</si>
  <si>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</si>
  <si>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</si>
  <si>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</si>
  <si>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</si>
  <si>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</si>
  <si>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</si>
  <si>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</si>
  <si>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</si>
  <si>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</si>
  <si>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</si>
  <si>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</si>
  <si>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</si>
  <si>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</si>
  <si>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</si>
  <si>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</si>
  <si>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</si>
  <si>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</si>
  <si>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</si>
  <si>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</si>
  <si>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</si>
  <si>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</si>
  <si>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</si>
  <si>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</si>
  <si>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</si>
  <si>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</si>
  <si>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</si>
  <si>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</si>
  <si>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</si>
  <si>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</si>
  <si>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</si>
  <si>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</si>
  <si>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</si>
  <si>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</si>
  <si>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</si>
  <si>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</si>
  <si>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</si>
  <si>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</si>
  <si>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</si>
  <si>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</si>
  <si>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</si>
  <si>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</si>
  <si>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</si>
  <si>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</si>
  <si>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</si>
  <si>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</si>
  <si>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</si>
  <si>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</si>
  <si>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</si>
  <si>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</si>
  <si>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</si>
  <si>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</si>
  <si>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</si>
  <si>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</si>
  <si>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</si>
  <si>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</si>
  <si>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</si>
  <si>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</si>
  <si>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</si>
  <si>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</si>
  <si>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</si>
  <si>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</si>
  <si>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</si>
  <si>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</si>
  <si>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</si>
  <si>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</si>
  <si>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</si>
  <si>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</si>
  <si>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</si>
  <si>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</si>
  <si>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</si>
  <si>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</si>
  <si>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</si>
  <si>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</si>
  <si>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</si>
  <si>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</si>
  <si>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</si>
  <si>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</si>
  <si>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</si>
  <si>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</si>
  <si>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</si>
  <si>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</si>
  <si>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</si>
  <si>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</si>
  <si>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</si>
  <si>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</si>
  <si>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</si>
  <si>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</si>
  <si>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</si>
  <si>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</si>
  <si>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</si>
  <si>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</si>
  <si>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</si>
  <si>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</si>
  <si>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</si>
  <si>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</si>
  <si>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</si>
  <si>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</si>
  <si>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</si>
  <si>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</si>
  <si>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</si>
  <si>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</si>
  <si>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</si>
  <si>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</si>
  <si>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</si>
  <si>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</si>
  <si>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</si>
  <si>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</si>
  <si>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</si>
  <si>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</si>
  <si>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</si>
  <si>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</si>
  <si>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</si>
  <si>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</si>
  <si>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</si>
  <si>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</si>
  <si>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</si>
  <si>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</si>
  <si>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</si>
  <si>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</si>
  <si>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</si>
  <si>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</si>
  <si>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</si>
  <si>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</si>
  <si>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</si>
  <si>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</si>
  <si>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</si>
  <si>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</si>
  <si>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</si>
  <si>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</si>
  <si>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</si>
  <si>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</si>
  <si>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</si>
  <si>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</si>
  <si>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</si>
  <si>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</si>
  <si>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</si>
  <si>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</si>
  <si>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</si>
  <si>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</si>
  <si>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</si>
  <si>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</si>
  <si>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</si>
  <si>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</si>
  <si>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</si>
  <si>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</si>
  <si>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</si>
  <si>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</si>
  <si>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</si>
  <si>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</si>
  <si>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</si>
  <si>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</si>
  <si>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</si>
  <si>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</si>
  <si>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</si>
  <si>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</si>
  <si>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</si>
  <si>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</si>
  <si>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</si>
  <si>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</si>
  <si>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</si>
  <si>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</si>
  <si>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</si>
  <si>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</si>
  <si>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</si>
  <si>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</si>
  <si>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</si>
  <si>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</si>
  <si>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</si>
  <si>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</si>
  <si>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</si>
  <si>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</si>
  <si>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</si>
  <si>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</si>
  <si>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</si>
  <si>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</si>
  <si>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</si>
  <si>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</si>
  <si>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</si>
  <si>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</si>
  <si>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</si>
  <si>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</si>
  <si>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</si>
  <si>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</si>
  <si>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</si>
  <si>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</si>
  <si>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</si>
  <si>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</si>
  <si>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</si>
  <si>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</si>
  <si>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</si>
  <si>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</si>
  <si>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</si>
  <si>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</si>
  <si>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</si>
  <si>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</si>
  <si>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</si>
  <si>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</si>
  <si>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</si>
  <si>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</si>
  <si>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</si>
  <si>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</si>
  <si>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</si>
  <si>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</si>
  <si>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</si>
  <si>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</si>
  <si>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</si>
  <si>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</si>
  <si>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</si>
  <si>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</si>
  <si>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</si>
  <si>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</si>
  <si>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</si>
  <si>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</si>
  <si>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</si>
  <si>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</si>
  <si>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</si>
  <si>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</si>
  <si>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</si>
  <si>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</si>
  <si>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</si>
  <si>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</si>
  <si>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</si>
  <si>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</si>
  <si>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</si>
  <si>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</si>
  <si>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</si>
  <si>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</si>
  <si>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</si>
  <si>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</si>
  <si>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</si>
  <si>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</si>
  <si>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</si>
  <si>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</si>
  <si>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</si>
  <si>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</si>
  <si>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</si>
  <si>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</si>
  <si>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</si>
  <si>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</si>
  <si>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</si>
  <si>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</si>
  <si>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</si>
  <si>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</si>
  <si>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</si>
  <si>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</si>
  <si>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</si>
  <si>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</si>
  <si>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</si>
  <si>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</si>
  <si>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</si>
  <si>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</si>
  <si>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</si>
  <si>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</si>
  <si>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</si>
  <si>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</si>
  <si>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</si>
  <si>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</si>
  <si>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</si>
  <si>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</si>
  <si>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</si>
  <si>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</si>
  <si>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</si>
  <si>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</si>
  <si>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</si>
  <si>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</si>
  <si>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</si>
  <si>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</si>
  <si>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</si>
  <si>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</si>
  <si>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</si>
  <si>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</si>
  <si>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</si>
  <si>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</si>
  <si>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</si>
  <si>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</si>
  <si>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</si>
  <si>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</si>
  <si>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</si>
  <si>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</si>
  <si>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</si>
  <si>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</si>
  <si>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</si>
  <si>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</si>
  <si>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</si>
  <si>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</si>
  <si>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</si>
  <si>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</si>
  <si>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</si>
  <si>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</si>
  <si>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</si>
  <si>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</si>
  <si>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</si>
  <si>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</si>
  <si>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</si>
  <si>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</si>
  <si>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</si>
  <si>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</si>
  <si>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</si>
  <si>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</si>
  <si>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</si>
  <si>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</si>
  <si>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</si>
  <si>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</si>
  <si>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</si>
  <si>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</si>
  <si>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</si>
  <si>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</si>
  <si>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</si>
  <si>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</si>
  <si>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</si>
  <si>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</si>
  <si>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</si>
  <si>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</si>
  <si>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</si>
  <si>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</si>
  <si>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</si>
  <si>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</si>
  <si>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</si>
  <si>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</si>
  <si>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</si>
  <si>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</si>
  <si>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</si>
  <si>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</si>
  <si>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</si>
  <si>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</si>
  <si>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</si>
  <si>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</si>
  <si>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</si>
  <si>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</si>
  <si>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</si>
  <si>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</si>
  <si>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</si>
  <si>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</si>
  <si>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</si>
  <si>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</si>
  <si>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</si>
  <si>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</si>
  <si>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</si>
  <si>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</si>
  <si>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</si>
  <si>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</si>
  <si>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</si>
  <si>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</si>
  <si>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</si>
  <si>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</si>
  <si>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</si>
  <si>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</si>
  <si>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</si>
  <si>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</si>
  <si>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</si>
  <si>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</si>
  <si>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</si>
  <si>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</si>
  <si>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</si>
  <si>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</si>
  <si>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</si>
  <si>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</si>
  <si>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</si>
  <si>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</si>
  <si>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</si>
  <si>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</si>
  <si>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</si>
  <si>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</si>
  <si>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</si>
  <si>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</si>
  <si>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</si>
  <si>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</si>
  <si>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</si>
  <si>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</si>
  <si>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</si>
  <si>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</si>
  <si>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</si>
  <si>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</si>
  <si>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</si>
  <si>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</si>
  <si>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</si>
  <si>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</si>
  <si>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</si>
  <si>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</si>
  <si>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</si>
  <si>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</si>
  <si>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</si>
  <si>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</si>
  <si>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</si>
  <si>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</si>
  <si>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</si>
  <si>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</si>
  <si>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</si>
  <si>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</si>
  <si>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</si>
  <si>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</si>
  <si>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</si>
  <si>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</si>
  <si>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</si>
  <si>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</si>
  <si>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</si>
  <si>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</si>
  <si>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</si>
  <si>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</si>
  <si>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</si>
  <si>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</si>
  <si>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</si>
  <si>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</si>
  <si>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</si>
  <si>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</si>
  <si>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</si>
  <si>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</si>
  <si>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</si>
  <si>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</si>
  <si>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</si>
  <si>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</si>
  <si>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</si>
  <si>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</si>
  <si>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</si>
  <si>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</si>
  <si>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</si>
  <si>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</si>
  <si>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</si>
  <si>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</si>
  <si>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</si>
  <si>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</si>
  <si>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</si>
  <si>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</si>
  <si>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</si>
  <si>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</si>
  <si>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</si>
  <si>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</si>
  <si>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</si>
  <si>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</si>
  <si>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</si>
  <si>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</si>
  <si>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</si>
  <si>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</si>
  <si>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</si>
  <si>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</si>
  <si>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</si>
  <si>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</si>
  <si>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</si>
  <si>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</si>
  <si>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</si>
  <si>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</si>
  <si>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</si>
  <si>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</si>
  <si>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</si>
  <si>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</si>
  <si>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</si>
  <si>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</si>
  <si>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</si>
  <si>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</si>
  <si>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</si>
  <si>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</si>
  <si>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</si>
  <si>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</si>
  <si>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</si>
  <si>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</si>
  <si>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</si>
  <si>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</si>
  <si>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</si>
  <si>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</si>
  <si>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</si>
  <si>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</si>
  <si>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</si>
  <si>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</si>
  <si>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</si>
  <si>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</si>
  <si>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</si>
  <si>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</si>
  <si>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</si>
  <si>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</si>
  <si>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</si>
  <si>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</si>
  <si>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</si>
  <si>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</si>
  <si>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</si>
  <si>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</si>
  <si>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</si>
  <si>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</si>
  <si>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</si>
  <si>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</si>
  <si>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</si>
  <si>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</si>
  <si>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</si>
  <si>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</si>
  <si>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</si>
  <si>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</si>
  <si>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</si>
  <si>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</si>
  <si>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</si>
  <si>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</si>
  <si>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</si>
  <si>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</si>
  <si>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</si>
  <si>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</si>
  <si>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</si>
  <si>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</si>
  <si>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</si>
  <si>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</si>
  <si>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</si>
  <si>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</si>
  <si>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</si>
  <si>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</si>
  <si>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</si>
  <si>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</si>
  <si>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</si>
  <si>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</si>
  <si>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</si>
  <si>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</si>
  <si>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</si>
  <si>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</si>
  <si>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</si>
  <si>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</si>
  <si>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</si>
  <si>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</si>
  <si>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</si>
  <si>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</si>
  <si>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</si>
  <si>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</si>
  <si>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</si>
  <si>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</si>
  <si>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</si>
  <si>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</si>
  <si>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</si>
  <si>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</si>
  <si>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</si>
  <si>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</si>
  <si>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</si>
  <si>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</si>
  <si>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</si>
  <si>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</si>
  <si>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</si>
  <si>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</si>
  <si>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</si>
  <si>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</si>
  <si>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</si>
  <si>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</si>
  <si>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</si>
  <si>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</si>
  <si>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</si>
  <si>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</si>
  <si>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</si>
  <si>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</si>
  <si>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</si>
  <si>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</si>
  <si>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</si>
  <si>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</si>
  <si>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</si>
  <si>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</si>
  <si>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</si>
  <si>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</si>
  <si>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</si>
  <si>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</si>
  <si>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</si>
  <si>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</si>
  <si>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</si>
  <si>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</si>
  <si>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</si>
  <si>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</si>
  <si>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</si>
  <si>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</si>
  <si>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</si>
  <si>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</si>
  <si>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</si>
  <si>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</si>
  <si>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</si>
  <si>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</si>
  <si>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</si>
  <si>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</si>
  <si>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</si>
  <si>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</si>
  <si>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</si>
  <si>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</si>
  <si>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</si>
  <si>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</si>
  <si>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</si>
  <si>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</si>
  <si>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</si>
  <si>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</si>
  <si>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</si>
  <si>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</si>
  <si>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</si>
  <si>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</si>
  <si>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</si>
  <si>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</si>
  <si>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</si>
  <si>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</si>
  <si>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</si>
  <si>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</si>
  <si>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</si>
  <si>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</si>
  <si>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</si>
  <si>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</si>
  <si>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</si>
  <si>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</si>
  <si>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</si>
  <si>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</si>
  <si>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</si>
  <si>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</si>
  <si>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</si>
  <si>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</si>
  <si>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</si>
  <si>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</si>
  <si>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</si>
  <si>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</si>
  <si>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</si>
  <si>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</si>
  <si>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</si>
  <si>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</si>
  <si>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</si>
  <si>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</si>
  <si>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</si>
  <si>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</si>
  <si>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</si>
  <si>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</si>
  <si>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</si>
  <si>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</si>
  <si>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</si>
  <si>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</si>
  <si>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</si>
  <si>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</si>
  <si>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</si>
  <si>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</si>
  <si>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</si>
  <si>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</si>
  <si>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</si>
  <si>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</si>
  <si>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</si>
  <si>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</si>
  <si>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</si>
  <si>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</si>
  <si>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</si>
  <si>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</si>
  <si>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</si>
  <si>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</si>
  <si>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</si>
  <si>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</si>
  <si>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</si>
  <si>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</si>
  <si>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</si>
  <si>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</si>
  <si>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</si>
  <si>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</si>
  <si>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</si>
  <si>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</si>
  <si>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</si>
  <si>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</si>
  <si>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</si>
  <si>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</si>
  <si>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</si>
  <si>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</si>
  <si>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</si>
  <si>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</si>
  <si>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</si>
  <si>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</si>
  <si>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</si>
  <si>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</si>
  <si>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</si>
  <si>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</si>
  <si>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</si>
  <si>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</si>
  <si>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</si>
  <si>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</si>
  <si>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</si>
  <si>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</si>
  <si>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</si>
  <si>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</si>
  <si>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</si>
  <si>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</si>
  <si>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</si>
  <si>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</si>
  <si>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</si>
  <si>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</si>
  <si>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</si>
  <si>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</si>
  <si>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</si>
  <si>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</si>
  <si>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</si>
  <si>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</si>
  <si>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</si>
  <si>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</si>
  <si>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</si>
  <si>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</si>
  <si>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</si>
  <si>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</si>
  <si>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</si>
  <si>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</si>
  <si>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</si>
  <si>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</si>
  <si>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</si>
  <si>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</si>
  <si>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</si>
  <si>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</si>
  <si>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</si>
  <si>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</si>
  <si>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</si>
  <si>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</si>
  <si>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</si>
  <si>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</si>
  <si>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</si>
  <si>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</si>
  <si>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</si>
  <si>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</si>
  <si>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</si>
  <si>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</si>
  <si>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</si>
  <si>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</si>
  <si>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</si>
  <si>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</si>
  <si>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</si>
  <si>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</si>
  <si>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</si>
  <si>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</si>
  <si>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</si>
  <si>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</si>
  <si>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</si>
  <si>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</si>
  <si>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</si>
  <si>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</si>
  <si>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</si>
  <si>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</si>
  <si>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</si>
  <si>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</si>
  <si>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</si>
  <si>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</si>
  <si>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</si>
  <si>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</si>
  <si>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</si>
  <si>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</si>
  <si>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</si>
  <si>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</si>
  <si>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</si>
  <si>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</si>
  <si>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</si>
  <si>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</si>
  <si>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</si>
  <si>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</si>
  <si>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</si>
  <si>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</si>
  <si>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</si>
  <si>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</si>
  <si>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</si>
  <si>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</si>
  <si>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</si>
  <si>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</si>
  <si>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</si>
  <si>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</si>
  <si>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</si>
  <si>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</si>
  <si>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</si>
  <si>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</si>
  <si>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</si>
  <si>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</si>
  <si>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</si>
  <si>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</si>
  <si>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</si>
  <si>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</si>
  <si>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</si>
  <si>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</si>
  <si>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</si>
  <si>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</si>
  <si>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</si>
  <si>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</si>
  <si>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</si>
  <si>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</si>
  <si>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</si>
  <si>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</si>
  <si>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</si>
  <si>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</si>
  <si>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</si>
  <si>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</si>
  <si>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</si>
  <si>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</si>
  <si>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</si>
  <si>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</si>
  <si>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</si>
  <si>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</si>
  <si>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</si>
  <si>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</si>
  <si>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</si>
  <si>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</si>
  <si>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</si>
  <si>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</si>
  <si>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</si>
  <si>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</si>
  <si>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</si>
  <si>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</si>
  <si>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</si>
  <si>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</si>
  <si>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</si>
  <si>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</si>
  <si>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</si>
  <si>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</si>
  <si>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</si>
  <si>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</si>
  <si>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</si>
  <si>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</si>
  <si>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</si>
  <si>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</si>
  <si>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</si>
  <si>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</si>
  <si>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</si>
  <si>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</si>
  <si>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</si>
  <si>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</si>
  <si>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</si>
  <si>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</si>
  <si>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</si>
  <si>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</si>
  <si>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</si>
  <si>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</si>
  <si>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</si>
  <si>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</si>
  <si>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</si>
  <si>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</si>
  <si>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</si>
  <si>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</si>
  <si>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</si>
  <si>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</si>
  <si>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</si>
  <si>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</si>
  <si>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</si>
  <si>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</si>
  <si>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</si>
  <si>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</si>
  <si>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</si>
  <si>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</si>
  <si>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</si>
  <si>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</si>
  <si>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</si>
  <si>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</si>
  <si>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</si>
  <si>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</si>
  <si>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</si>
  <si>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</si>
  <si>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</si>
  <si>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</si>
  <si>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</si>
  <si>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</si>
  <si>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</si>
  <si>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</si>
  <si>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</si>
  <si>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</si>
  <si>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</si>
  <si>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</si>
  <si>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</si>
  <si>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</si>
  <si>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</si>
  <si>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</si>
  <si>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</si>
  <si>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</si>
  <si>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</si>
  <si>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</si>
  <si>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</si>
  <si>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</si>
  <si>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</si>
  <si>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</si>
  <si>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</si>
  <si>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</si>
  <si>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</si>
  <si>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</si>
  <si>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</si>
  <si>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</si>
  <si>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</si>
  <si>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</si>
  <si>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</si>
  <si>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</si>
  <si>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</si>
  <si>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</si>
  <si>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</si>
  <si>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</si>
  <si>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</si>
  <si>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</si>
  <si>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</si>
  <si>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</si>
  <si>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</si>
  <si>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</si>
  <si>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</si>
  <si>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</si>
  <si>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</si>
  <si>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</si>
  <si>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</si>
  <si>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</si>
  <si>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</si>
  <si>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</si>
  <si>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</si>
  <si>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</si>
  <si>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</si>
  <si>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</si>
  <si>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</si>
  <si>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</si>
  <si>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</si>
  <si>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</si>
  <si>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</si>
  <si>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</si>
  <si>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</si>
  <si>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</si>
  <si>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</si>
  <si>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</si>
  <si>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</si>
  <si>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</si>
  <si>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</si>
  <si>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</si>
  <si>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</si>
  <si>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</si>
  <si>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</si>
  <si>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</si>
  <si>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</si>
  <si>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</si>
  <si>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</si>
  <si>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</si>
  <si>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</si>
  <si>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</si>
  <si>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</si>
  <si>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</si>
  <si>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</si>
  <si>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</si>
  <si>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</si>
  <si>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</si>
  <si>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</si>
  <si>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</si>
  <si>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</si>
  <si>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</si>
  <si>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</si>
  <si>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</si>
  <si>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</si>
  <si>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</si>
  <si>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</si>
  <si>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</si>
  <si>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</si>
  <si>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</si>
  <si>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</si>
  <si>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</si>
  <si>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</si>
  <si>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</si>
  <si>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</si>
  <si>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</si>
  <si>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</si>
  <si>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</si>
  <si>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</si>
  <si>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</si>
  <si>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</si>
  <si>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</si>
  <si>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</si>
  <si>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</si>
  <si>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</si>
  <si>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</si>
  <si>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</si>
  <si>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</si>
  <si>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</si>
  <si>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</si>
  <si>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</si>
  <si>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</si>
  <si>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</si>
  <si>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</si>
  <si>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</si>
  <si>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</si>
  <si>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</si>
  <si>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</si>
  <si>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</si>
  <si>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</si>
  <si>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</si>
  <si>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</si>
  <si>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</si>
  <si>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</si>
  <si>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</si>
  <si>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</si>
  <si>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</si>
  <si>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</si>
  <si>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</si>
  <si>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</si>
  <si>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</si>
  <si>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</si>
  <si>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</si>
  <si>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</si>
  <si>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</si>
  <si>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</si>
  <si>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</si>
  <si>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</si>
  <si>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</si>
  <si>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</si>
  <si>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</si>
  <si>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</si>
  <si>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</si>
  <si>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</si>
  <si>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</si>
  <si>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</si>
  <si>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</si>
  <si>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</si>
  <si>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</si>
  <si>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</si>
  <si>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</si>
  <si>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</si>
  <si>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</si>
  <si>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</si>
  <si>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</si>
  <si>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</si>
  <si>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</si>
  <si>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</si>
  <si>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</si>
  <si>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</si>
  <si>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</si>
  <si>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</si>
  <si>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</si>
  <si>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</si>
  <si>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</si>
  <si>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</si>
  <si>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</si>
  <si>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</si>
  <si>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</si>
  <si>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</si>
  <si>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</si>
  <si>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</si>
  <si>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</si>
  <si>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</si>
  <si>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</si>
  <si>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</si>
  <si>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</si>
  <si>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</si>
  <si>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</si>
  <si>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</si>
  <si>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</si>
  <si>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</si>
  <si>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</si>
  <si>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</si>
  <si>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</si>
  <si>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</si>
  <si>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</si>
  <si>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</si>
  <si>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</si>
  <si>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</si>
  <si>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</si>
  <si>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</si>
  <si>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</si>
  <si>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</si>
  <si>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</si>
  <si>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</si>
  <si>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</si>
  <si>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</si>
  <si>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</si>
  <si>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</si>
  <si>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</si>
  <si>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</si>
  <si>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</si>
  <si>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</si>
  <si>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</si>
  <si>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</si>
  <si>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</si>
  <si>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</si>
  <si>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</si>
  <si>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</si>
  <si>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</si>
  <si>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</si>
  <si>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</si>
  <si>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</si>
  <si>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</si>
  <si>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</si>
  <si>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</si>
  <si>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</si>
  <si>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</si>
  <si>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</si>
  <si>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</si>
  <si>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</si>
  <si>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</si>
  <si>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</si>
  <si>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</si>
  <si>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</si>
  <si>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</si>
  <si>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</si>
  <si>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</si>
  <si>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</si>
  <si>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</si>
  <si>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</si>
  <si>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</si>
  <si>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</si>
  <si>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</si>
  <si>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</si>
  <si>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</si>
  <si>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</si>
  <si>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</si>
  <si>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</si>
  <si>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</si>
  <si>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</si>
  <si>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</si>
  <si>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</si>
  <si>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</si>
  <si>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</si>
  <si>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</si>
  <si>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</si>
  <si>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</si>
  <si>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</si>
  <si>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</si>
  <si>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</si>
  <si>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</si>
  <si>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</si>
  <si>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</si>
  <si>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</si>
  <si>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</si>
  <si>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</si>
  <si>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</si>
  <si>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</si>
  <si>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</si>
  <si>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</si>
  <si>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</si>
  <si>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</si>
  <si>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</si>
  <si>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</si>
  <si>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</si>
  <si>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</si>
  <si>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</si>
  <si>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</si>
  <si>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</si>
  <si>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</si>
  <si>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</si>
  <si>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</si>
  <si>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</si>
  <si>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</si>
  <si>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</si>
  <si>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</si>
  <si>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</si>
  <si>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</si>
  <si>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</si>
  <si>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</si>
  <si>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</si>
  <si>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</si>
  <si>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</si>
  <si>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</si>
  <si>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</si>
  <si>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</si>
  <si>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</si>
  <si>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</si>
  <si>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</si>
  <si>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</si>
  <si>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</si>
  <si>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</si>
  <si>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</si>
  <si>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</si>
  <si>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</si>
  <si>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</si>
  <si>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</si>
  <si>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</si>
  <si>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</si>
  <si>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</si>
  <si>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</si>
  <si>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</si>
  <si>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</si>
  <si>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</si>
  <si>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</si>
  <si>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</si>
  <si>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</si>
  <si>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</si>
  <si>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</si>
  <si>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</si>
  <si>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</si>
  <si>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</si>
  <si>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</si>
  <si>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</si>
  <si>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</si>
  <si>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</si>
  <si>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</si>
  <si>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</si>
  <si>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</si>
  <si>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</si>
  <si>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</si>
  <si>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</si>
  <si>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</si>
  <si>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</si>
  <si>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</si>
  <si>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</si>
  <si>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</si>
  <si>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</si>
  <si>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</si>
  <si>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</si>
  <si>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</si>
  <si>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</si>
  <si>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</si>
  <si>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</si>
  <si>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</si>
  <si>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</si>
  <si>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</si>
  <si>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</si>
  <si>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</si>
  <si>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</si>
  <si>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</si>
  <si>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</si>
  <si>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</si>
  <si>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</si>
  <si>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</si>
  <si>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</si>
  <si>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</si>
  <si>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</si>
  <si>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</si>
  <si>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</si>
  <si>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</si>
  <si>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</si>
  <si>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</si>
  <si>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</si>
  <si>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</si>
  <si>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</si>
  <si>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</si>
  <si>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</si>
  <si>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</si>
  <si>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</si>
  <si>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</si>
  <si>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</si>
  <si>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</si>
  <si>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</si>
  <si>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</si>
  <si>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</si>
  <si>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</si>
  <si>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</si>
  <si>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</si>
  <si>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</si>
  <si>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</si>
  <si>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</si>
  <si>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</si>
  <si>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</si>
  <si>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</si>
  <si>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</si>
  <si>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</si>
  <si>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</si>
  <si>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</si>
  <si>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</si>
  <si>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</si>
  <si>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</si>
  <si>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</si>
  <si>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</si>
  <si>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</si>
  <si>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</si>
  <si>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</si>
  <si>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</si>
  <si>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</si>
  <si>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</si>
  <si>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</si>
  <si>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</si>
  <si>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</si>
  <si>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</si>
  <si>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</si>
  <si>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</si>
  <si>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</si>
  <si>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</si>
  <si>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</si>
  <si>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</si>
  <si>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</si>
  <si>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</si>
  <si>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</si>
  <si>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</si>
  <si>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</si>
  <si>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</si>
  <si>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</si>
  <si>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</si>
  <si>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</si>
  <si>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</si>
  <si>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</si>
  <si>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</si>
  <si>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</si>
  <si>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</si>
  <si>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</si>
  <si>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</si>
  <si>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</si>
  <si>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</si>
  <si>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</si>
  <si>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</si>
  <si>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</si>
  <si>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</si>
  <si>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</si>
  <si>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</si>
  <si>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</si>
  <si>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</si>
  <si>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</si>
  <si>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</si>
  <si>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</si>
  <si>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</si>
  <si>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</si>
  <si>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</si>
  <si>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</si>
  <si>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</si>
  <si>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</si>
  <si>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</si>
  <si>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</si>
  <si>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</si>
  <si>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</si>
  <si>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</si>
  <si>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</si>
  <si>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</si>
  <si>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</si>
  <si>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</si>
  <si>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</si>
  <si>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</si>
  <si>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</si>
  <si>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</si>
  <si>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</si>
  <si>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</si>
  <si>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</si>
  <si>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</si>
  <si>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</si>
  <si>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</si>
  <si>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</si>
  <si>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</si>
  <si>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</si>
  <si>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</si>
  <si>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</si>
  <si>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</si>
  <si>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</si>
  <si>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</si>
  <si>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</si>
  <si>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</si>
  <si>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</si>
  <si>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</si>
  <si>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</si>
  <si>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</si>
  <si>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</si>
  <si>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</si>
  <si>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</si>
  <si>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</si>
  <si>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</si>
  <si>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</si>
  <si>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</si>
  <si>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</si>
  <si>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</si>
  <si>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</si>
  <si>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</si>
  <si>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</si>
  <si>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</si>
  <si>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</si>
  <si>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</si>
  <si>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</si>
  <si>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</si>
  <si>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</si>
  <si>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</si>
  <si>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</si>
  <si>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</si>
  <si>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</si>
  <si>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</si>
  <si>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</si>
  <si>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</si>
  <si>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</si>
  <si>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</si>
  <si>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</si>
  <si>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</si>
  <si>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</si>
  <si>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</si>
  <si>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</si>
  <si>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</si>
  <si>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</si>
  <si>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</si>
  <si>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</si>
  <si>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</si>
  <si>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</si>
  <si>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</si>
  <si>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</si>
  <si>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</si>
  <si>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</si>
  <si>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</si>
  <si>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</si>
  <si>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</si>
  <si>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</si>
  <si>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</si>
  <si>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</si>
  <si>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</si>
  <si>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</si>
  <si>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</si>
  <si>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</si>
  <si>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</si>
  <si>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</si>
  <si>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</si>
  <si>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</si>
  <si>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</si>
  <si>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</si>
  <si>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</si>
  <si>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</si>
  <si>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</si>
  <si>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</si>
  <si>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</si>
  <si>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</si>
  <si>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</si>
  <si>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</si>
  <si>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</si>
  <si>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</si>
  <si>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</si>
  <si>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</si>
  <si>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</si>
  <si>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</si>
  <si>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</si>
  <si>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</si>
  <si>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</si>
  <si>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</si>
  <si>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</si>
  <si>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</si>
  <si>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</si>
  <si>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</si>
  <si>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</si>
  <si>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</si>
  <si>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</si>
  <si>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</si>
  <si>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</si>
  <si>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</si>
  <si>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</si>
  <si>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</si>
  <si>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</si>
  <si>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</si>
  <si>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</si>
  <si>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</si>
  <si>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</si>
  <si>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</si>
  <si>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</si>
  <si>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</si>
  <si>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</si>
  <si>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</si>
  <si>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</si>
  <si>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</si>
  <si>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</si>
  <si>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</si>
  <si>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</si>
  <si>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</si>
  <si>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</si>
  <si>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</si>
  <si>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</si>
  <si>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</si>
  <si>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</si>
  <si>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</si>
  <si>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</si>
  <si>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</si>
  <si>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</si>
  <si>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</si>
  <si>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</si>
  <si>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</si>
  <si>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</si>
  <si>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</si>
  <si>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</si>
  <si>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</si>
  <si>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</si>
  <si>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</si>
  <si>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</si>
  <si>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</si>
  <si>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</si>
  <si>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</si>
  <si>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</si>
  <si>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</si>
  <si>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</si>
  <si>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</si>
  <si>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</si>
  <si>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</si>
  <si>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</si>
  <si>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</si>
  <si>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</si>
  <si>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</si>
  <si>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</si>
  <si>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</si>
  <si>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</si>
  <si>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</si>
  <si>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</si>
  <si>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</si>
  <si>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</si>
  <si>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</si>
  <si>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</si>
  <si>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</si>
  <si>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</si>
  <si>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</si>
  <si>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</si>
  <si>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</si>
  <si>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</si>
  <si>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</si>
  <si>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</si>
  <si>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</si>
  <si>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</si>
  <si>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</si>
  <si>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</si>
  <si>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</si>
  <si>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</si>
  <si>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</si>
  <si>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</si>
  <si>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</si>
  <si>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</si>
  <si>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</si>
  <si>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</si>
  <si>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</si>
  <si>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</si>
  <si>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</si>
  <si>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</si>
  <si>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</si>
  <si>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</si>
  <si>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</si>
  <si>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</si>
  <si>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</si>
  <si>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</si>
  <si>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</si>
  <si>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</si>
  <si>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</si>
  <si>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</si>
  <si>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</si>
  <si>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</si>
  <si>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</si>
  <si>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</si>
  <si>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</si>
  <si>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</si>
  <si>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</si>
  <si>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</si>
  <si>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</si>
  <si>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</si>
  <si>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</si>
  <si>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</si>
  <si>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</si>
  <si>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</si>
  <si>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</si>
  <si>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</si>
  <si>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</si>
  <si>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</si>
  <si>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</si>
  <si>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</si>
  <si>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</si>
  <si>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</si>
  <si>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</si>
  <si>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</si>
  <si>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</si>
  <si>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</si>
  <si>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</si>
  <si>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</si>
  <si>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</si>
  <si>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</si>
  <si>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</si>
  <si>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</si>
  <si>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</si>
  <si>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</si>
  <si>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</si>
  <si>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</si>
  <si>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</si>
  <si>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</si>
  <si>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</si>
  <si>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</si>
  <si>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</si>
  <si>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</si>
  <si>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</si>
  <si>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</si>
  <si>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</si>
  <si>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</si>
  <si>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</si>
  <si>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</si>
  <si>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</si>
  <si>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</si>
  <si>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</si>
  <si>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</si>
  <si>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</si>
  <si>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</si>
  <si>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</si>
  <si>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</si>
  <si>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</si>
  <si>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</si>
  <si>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</si>
  <si>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</si>
  <si>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</si>
  <si>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</si>
  <si>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</si>
  <si>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</si>
  <si>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</si>
  <si>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</si>
  <si>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</si>
  <si>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</si>
  <si>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</si>
  <si>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</si>
  <si>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</si>
  <si>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</si>
  <si>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</si>
  <si>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</si>
  <si>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</si>
  <si>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</si>
  <si>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</si>
  <si>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</si>
  <si>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</si>
  <si>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</si>
  <si>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</si>
  <si>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</si>
  <si>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</si>
  <si>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</si>
  <si>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</si>
  <si>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</si>
  <si>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</si>
  <si>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</si>
  <si>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</si>
  <si>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</si>
  <si>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</si>
  <si>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</si>
  <si>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</si>
  <si>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</si>
  <si>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</si>
  <si>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</si>
  <si>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</si>
  <si>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</si>
  <si>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</si>
  <si>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</si>
  <si>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</si>
  <si>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</si>
  <si>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</si>
  <si>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</si>
  <si>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</si>
  <si>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</si>
  <si>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</si>
  <si>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</si>
  <si>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</si>
  <si>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</si>
  <si>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</si>
  <si>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</si>
  <si>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</si>
  <si>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</si>
  <si>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</si>
  <si>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</si>
  <si>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</si>
  <si>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</si>
  <si>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</si>
  <si>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</si>
  <si>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</si>
  <si>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</si>
  <si>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</si>
  <si>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</si>
  <si>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</si>
  <si>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</si>
  <si>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</si>
  <si>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</si>
  <si>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</si>
  <si>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</si>
  <si>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</si>
  <si>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</si>
  <si>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</si>
  <si>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</si>
  <si>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</si>
  <si>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</si>
  <si>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</si>
  <si>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</si>
  <si>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</si>
  <si>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</si>
  <si>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</si>
  <si>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</si>
  <si>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</si>
  <si>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</si>
  <si>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</si>
  <si>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</si>
  <si>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</si>
  <si>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</si>
  <si>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</si>
  <si>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</si>
  <si>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</si>
  <si>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</si>
  <si>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</si>
  <si>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</si>
  <si>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</si>
  <si>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</si>
  <si>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</si>
  <si>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</si>
  <si>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</si>
  <si>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</si>
  <si>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</si>
  <si>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</si>
  <si>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</si>
  <si>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</si>
  <si>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</si>
  <si>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</si>
  <si>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</si>
  <si>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</si>
  <si>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</si>
  <si>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</si>
  <si>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</si>
  <si>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</si>
  <si>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</si>
  <si>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</si>
  <si>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</si>
  <si>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</si>
  <si>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</si>
  <si>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</si>
  <si>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</si>
  <si>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</si>
  <si>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</si>
  <si>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</si>
  <si>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</si>
  <si>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</si>
  <si>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</si>
  <si>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</si>
  <si>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</si>
  <si>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</si>
  <si>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</si>
  <si>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</si>
  <si>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</si>
  <si>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</si>
  <si>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</si>
  <si>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</si>
  <si>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</si>
  <si>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</si>
  <si>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</si>
  <si>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</si>
  <si>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</si>
  <si>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</si>
  <si>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</si>
  <si>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</si>
  <si>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</si>
  <si>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</si>
  <si>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</si>
  <si>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</si>
  <si>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</si>
  <si>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</si>
  <si>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</si>
  <si>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</si>
  <si>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</si>
  <si>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</si>
  <si>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</si>
  <si>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</si>
  <si>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</si>
  <si>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</si>
  <si>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</si>
  <si>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</si>
  <si>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</si>
  <si>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</si>
  <si>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</si>
  <si>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</si>
  <si>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</si>
  <si>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</si>
  <si>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</si>
  <si>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</si>
  <si>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</si>
  <si>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</si>
  <si>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</si>
  <si>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</si>
  <si>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</si>
  <si>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</si>
  <si>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</si>
  <si>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</si>
  <si>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</si>
  <si>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</si>
  <si>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</si>
  <si>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</si>
  <si>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</si>
  <si>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</si>
  <si>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</si>
  <si>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</si>
  <si>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</si>
  <si>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</si>
  <si>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</si>
  <si>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</si>
  <si>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</si>
  <si>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</si>
  <si>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</si>
  <si>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</si>
  <si>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</si>
  <si>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</si>
  <si>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</si>
  <si>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</si>
  <si>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</si>
  <si>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</si>
  <si>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</si>
  <si>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</si>
  <si>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</si>
  <si>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</si>
  <si>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</si>
  <si>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</si>
  <si>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</si>
  <si>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</si>
  <si>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</si>
  <si>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</si>
  <si>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</si>
  <si>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</si>
  <si>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</si>
  <si>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</si>
  <si>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</si>
  <si>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</si>
  <si>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</si>
  <si>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</si>
  <si>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</si>
  <si>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</si>
  <si>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</si>
  <si>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</si>
  <si>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</si>
  <si>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</si>
  <si>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</si>
  <si>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</si>
  <si>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</si>
  <si>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</si>
  <si>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</si>
  <si>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</si>
  <si>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</si>
  <si>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</si>
  <si>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</si>
  <si>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</si>
  <si>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</si>
  <si>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</si>
  <si>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</si>
  <si>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</si>
  <si>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</si>
  <si>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</si>
  <si>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</si>
  <si>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</si>
  <si>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</si>
  <si>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</si>
  <si>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</si>
  <si>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</si>
  <si>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</si>
  <si>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</si>
  <si>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</si>
  <si>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</si>
  <si>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</si>
  <si>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</si>
  <si>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</si>
  <si>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</si>
  <si>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</si>
  <si>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</si>
  <si>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</si>
  <si>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</si>
  <si>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</si>
  <si>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</si>
  <si>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</si>
  <si>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</si>
  <si>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</si>
  <si>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</si>
  <si>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</si>
  <si>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</si>
  <si>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</si>
  <si>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</si>
  <si>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</si>
  <si>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</si>
  <si>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</si>
  <si>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</si>
  <si>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</si>
  <si>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</si>
  <si>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</si>
  <si>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</si>
  <si>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</si>
  <si>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</si>
  <si>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</si>
  <si>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</si>
  <si>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</si>
  <si>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</si>
  <si>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</si>
  <si>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</si>
  <si>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</si>
  <si>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</si>
  <si>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</si>
  <si>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</si>
  <si>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</si>
  <si>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</si>
  <si>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</si>
  <si>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</si>
  <si>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</si>
  <si>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</si>
  <si>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</si>
  <si>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</si>
  <si>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</si>
  <si>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</si>
  <si>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</si>
  <si>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</si>
  <si>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</si>
  <si>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</si>
  <si>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</si>
  <si>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</si>
  <si>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</si>
  <si>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</si>
  <si>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</si>
  <si>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</si>
  <si>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</si>
  <si>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</si>
  <si>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</si>
  <si>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</si>
  <si>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</si>
  <si>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</si>
  <si>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</si>
  <si>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</si>
  <si>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</si>
  <si>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</si>
  <si>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</si>
  <si>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</si>
  <si>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</si>
  <si>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</si>
  <si>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</si>
  <si>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</si>
  <si>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</si>
  <si>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</si>
  <si>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</si>
  <si>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</si>
  <si>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</si>
  <si>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</si>
  <si>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</si>
  <si>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</si>
  <si>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</si>
  <si>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</si>
  <si>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</si>
  <si>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</si>
  <si>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</si>
  <si>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</si>
  <si>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</si>
  <si>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</si>
  <si>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</si>
  <si>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</si>
  <si>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</si>
  <si>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</si>
  <si>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</si>
  <si>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</si>
  <si>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</si>
  <si>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</si>
  <si>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</si>
  <si>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</si>
  <si>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</si>
  <si>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</si>
  <si>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</si>
  <si>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</si>
  <si>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</si>
  <si>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</si>
  <si>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</si>
  <si>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</si>
  <si>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</si>
  <si>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</si>
  <si>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</si>
  <si>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</si>
  <si>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</si>
  <si>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</si>
  <si>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</si>
  <si>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</si>
  <si>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</si>
  <si>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</si>
  <si>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</si>
  <si>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</si>
  <si>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</si>
  <si>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</si>
  <si>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</si>
  <si>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</si>
  <si>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</si>
  <si>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</si>
  <si>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</si>
  <si>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</si>
  <si>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</si>
  <si>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</si>
  <si>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</si>
  <si>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</si>
  <si>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</si>
  <si>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</si>
  <si>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</si>
  <si>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</si>
  <si>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</si>
  <si>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</si>
  <si>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</si>
  <si>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</si>
  <si>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</si>
  <si>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</si>
  <si>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</si>
  <si>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</si>
  <si>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</si>
  <si>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</si>
  <si>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</si>
  <si>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</si>
  <si>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</si>
  <si>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</si>
  <si>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</si>
  <si>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</si>
  <si>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</si>
  <si>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</si>
  <si>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</si>
  <si>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</si>
  <si>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</si>
  <si>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</si>
  <si>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</si>
  <si>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</si>
  <si>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</si>
  <si>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</si>
  <si>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</si>
  <si>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</si>
  <si>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</si>
  <si>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</si>
  <si>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</si>
  <si>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</si>
  <si>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</si>
  <si>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</si>
  <si>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</si>
  <si>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</si>
  <si>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</si>
  <si>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</si>
  <si>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</si>
  <si>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</si>
  <si>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</si>
  <si>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</si>
  <si>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</si>
  <si>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</si>
  <si>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</si>
  <si>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</si>
  <si>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</si>
  <si>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</si>
  <si>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</si>
  <si>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</si>
  <si>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</si>
  <si>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</si>
  <si>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</si>
  <si>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</si>
  <si>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</si>
  <si>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</si>
  <si>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</si>
  <si>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</si>
  <si>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</si>
  <si>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</si>
  <si>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</si>
  <si>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</si>
  <si>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</si>
  <si>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</si>
  <si>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</si>
  <si>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</si>
  <si>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</si>
  <si>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</si>
  <si>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</si>
  <si>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</si>
  <si>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</si>
  <si>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</si>
  <si>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</si>
  <si>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</si>
  <si>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</si>
  <si>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</si>
  <si>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</si>
  <si>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</si>
  <si>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</si>
  <si>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</si>
  <si>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</si>
  <si>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</si>
  <si>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</si>
  <si>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</si>
  <si>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</si>
  <si>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</si>
  <si>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</si>
  <si>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</si>
  <si>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</si>
  <si>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</si>
  <si>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</si>
  <si>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</si>
  <si>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</si>
  <si>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</si>
  <si>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</si>
  <si>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</si>
  <si>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</si>
  <si>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</si>
  <si>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</si>
  <si>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</si>
  <si>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</si>
  <si>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</si>
  <si>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</si>
  <si>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</si>
  <si>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</si>
  <si>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</si>
  <si>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</si>
  <si>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</si>
  <si>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</si>
  <si>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</si>
  <si>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</si>
  <si>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</si>
  <si>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</si>
  <si>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</si>
  <si>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</si>
  <si>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</si>
  <si>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</si>
  <si>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</si>
  <si>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</si>
  <si>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</si>
  <si>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</si>
  <si>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</si>
  <si>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</si>
  <si>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</si>
  <si>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</si>
  <si>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</si>
  <si>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</si>
  <si>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</si>
  <si>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</si>
  <si>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</si>
  <si>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</si>
  <si>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</si>
  <si>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</si>
  <si>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</si>
  <si>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</si>
  <si>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</si>
  <si>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</si>
  <si>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</si>
  <si>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</si>
  <si>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</si>
  <si>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</si>
  <si>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</si>
  <si>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</si>
  <si>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</si>
  <si>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</si>
  <si>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</si>
  <si>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</si>
  <si>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</si>
  <si>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</si>
  <si>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</si>
  <si>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</si>
  <si>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</si>
  <si>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</si>
  <si>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</si>
  <si>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</si>
  <si>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</si>
  <si>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</si>
  <si>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</si>
  <si>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</si>
  <si>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</si>
  <si>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</si>
  <si>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</si>
  <si>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</si>
  <si>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</si>
  <si>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</si>
  <si>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</si>
  <si>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</si>
  <si>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</si>
  <si>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</si>
  <si>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</si>
  <si>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</si>
  <si>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</si>
  <si>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</si>
  <si>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</si>
  <si>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</si>
  <si>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</si>
  <si>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</si>
  <si>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</si>
  <si>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</si>
  <si>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</si>
  <si>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</si>
  <si>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</si>
  <si>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</si>
  <si>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</si>
  <si>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</si>
  <si>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</si>
  <si>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</si>
  <si>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</si>
  <si>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</si>
  <si>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</si>
  <si>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</si>
  <si>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</si>
  <si>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</si>
  <si>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</si>
  <si>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</si>
  <si>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</si>
  <si>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</si>
  <si>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</si>
  <si>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</si>
  <si>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</si>
  <si>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</si>
  <si>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</si>
  <si>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</si>
  <si>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</si>
  <si>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</si>
  <si>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</si>
  <si>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</si>
  <si>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</si>
  <si>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</si>
  <si>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</si>
  <si>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</si>
  <si>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</si>
  <si>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</si>
  <si>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</si>
  <si>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</si>
  <si>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</si>
  <si>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</si>
  <si>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</si>
  <si>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</si>
  <si>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</si>
  <si>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</si>
  <si>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</si>
  <si>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</si>
  <si>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</si>
  <si>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</si>
  <si>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</si>
  <si>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</si>
  <si>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</si>
  <si>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</si>
  <si>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</si>
  <si>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</si>
  <si>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</si>
  <si>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</si>
  <si>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</si>
  <si>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</si>
  <si>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</si>
  <si>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</si>
  <si>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</si>
  <si>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</si>
  <si>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</si>
  <si>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</si>
  <si>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</si>
  <si>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</si>
  <si>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</si>
  <si>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</si>
  <si>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</si>
  <si>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</si>
  <si>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</si>
  <si>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</si>
  <si>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</si>
  <si>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</si>
  <si>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</si>
  <si>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</si>
  <si>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</si>
  <si>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</si>
  <si>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</si>
  <si>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</si>
  <si>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</si>
  <si>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</si>
  <si>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</si>
  <si>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</si>
  <si>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</si>
  <si>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</si>
  <si>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</si>
  <si>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</si>
  <si>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</si>
  <si>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</si>
  <si>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</si>
  <si>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</si>
  <si>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</si>
  <si>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</si>
  <si>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</si>
  <si>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</si>
  <si>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</si>
  <si>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</si>
  <si>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</si>
  <si>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</si>
  <si>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</si>
  <si>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</si>
  <si>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</si>
  <si>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</si>
  <si>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</si>
  <si>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</si>
  <si>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</si>
  <si>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</si>
  <si>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</si>
  <si>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</si>
  <si>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</si>
  <si>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</si>
  <si>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</si>
  <si>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</si>
  <si>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</si>
  <si>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</si>
  <si>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</si>
  <si>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</si>
  <si>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</si>
  <si>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</si>
  <si>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</si>
  <si>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</si>
  <si>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</si>
  <si>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</si>
  <si>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</si>
  <si>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</si>
  <si>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</si>
  <si>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</si>
  <si>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</si>
  <si>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</si>
  <si>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</si>
  <si>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</si>
  <si>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</si>
  <si>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</si>
  <si>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</si>
  <si>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</si>
  <si>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</si>
  <si>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</si>
  <si>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</si>
  <si>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</si>
  <si>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</si>
  <si>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</si>
  <si>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</si>
  <si>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</si>
  <si>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</si>
  <si>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</si>
  <si>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</si>
  <si>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</si>
  <si>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</si>
  <si>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</si>
  <si>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</si>
  <si>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</si>
  <si>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</si>
  <si>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</si>
  <si>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</si>
  <si>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</si>
  <si>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</si>
  <si>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</si>
  <si>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</si>
  <si>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</si>
  <si>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</si>
  <si>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</si>
  <si>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</si>
  <si>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</si>
  <si>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</si>
  <si>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</si>
  <si>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</si>
  <si>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</si>
  <si>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</si>
  <si>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</si>
  <si>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</si>
  <si>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</si>
  <si>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</si>
  <si>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</si>
  <si>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</si>
  <si>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</si>
  <si>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</si>
  <si>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</si>
  <si>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</si>
  <si>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</si>
  <si>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</si>
  <si>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</si>
  <si>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</si>
  <si>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</si>
  <si>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</si>
  <si>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</si>
  <si>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</si>
  <si>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</si>
  <si>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</si>
  <si>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</si>
  <si>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</si>
  <si>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</si>
  <si>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</si>
  <si>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</si>
  <si>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</si>
  <si>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</si>
  <si>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</si>
  <si>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</si>
  <si>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</si>
  <si>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</si>
  <si>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</si>
  <si>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</si>
  <si>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</si>
  <si>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</si>
  <si>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</si>
  <si>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</si>
  <si>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</si>
  <si>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</si>
  <si>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</si>
  <si>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</si>
  <si>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</si>
  <si>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</si>
  <si>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</si>
  <si>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</si>
  <si>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</si>
  <si>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</si>
  <si>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</si>
  <si>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</si>
  <si>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</si>
  <si>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</si>
  <si>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</si>
  <si>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</si>
  <si>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</si>
  <si>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</si>
  <si>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</si>
  <si>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</si>
  <si>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</si>
  <si>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</si>
  <si>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</si>
  <si>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</si>
  <si>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</si>
  <si>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</si>
  <si>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</si>
  <si>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</si>
  <si>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</si>
  <si>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</si>
  <si>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</si>
  <si>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</si>
  <si>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</si>
  <si>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</si>
  <si>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</si>
  <si>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</si>
  <si>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</si>
  <si>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</si>
  <si>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</si>
  <si>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</si>
  <si>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</si>
  <si>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</si>
  <si>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</si>
  <si>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</si>
  <si>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</si>
  <si>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</si>
  <si>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</si>
  <si>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</si>
  <si>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</si>
  <si>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</si>
  <si>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</si>
  <si>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</si>
  <si>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</si>
  <si>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</si>
  <si>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</si>
  <si>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</si>
  <si>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</si>
  <si>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</si>
  <si>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</si>
  <si>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</si>
  <si>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</si>
  <si>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</si>
  <si>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</si>
  <si>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</si>
  <si>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</si>
  <si>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</si>
  <si>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</si>
  <si>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</si>
  <si>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</si>
  <si>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</si>
  <si>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</si>
  <si>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</si>
  <si>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</si>
  <si>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</si>
  <si>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</si>
  <si>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</si>
  <si>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</si>
  <si>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</si>
  <si>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</si>
  <si>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</si>
  <si>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</si>
  <si>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</si>
  <si>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</si>
  <si>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</si>
  <si>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</si>
  <si>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</si>
  <si>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</si>
  <si>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</si>
  <si>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</si>
  <si>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</si>
  <si>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</si>
  <si>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</si>
  <si>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</si>
  <si>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</si>
  <si>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</si>
  <si>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</si>
  <si>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</si>
  <si>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</si>
  <si>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</si>
  <si>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</si>
  <si>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</si>
  <si>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</si>
  <si>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</si>
  <si>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</si>
  <si>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</si>
  <si>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</si>
  <si>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</si>
  <si>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</si>
  <si>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</si>
  <si>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</si>
  <si>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</si>
  <si>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</si>
  <si>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</si>
  <si>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</si>
  <si>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</si>
  <si>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</si>
  <si>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</si>
  <si>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</si>
  <si>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</si>
  <si>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</si>
  <si>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</si>
  <si>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</si>
  <si>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</si>
  <si>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</si>
  <si>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</si>
  <si>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</si>
  <si>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</si>
  <si>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</si>
  <si>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</si>
  <si>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</si>
  <si>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</si>
  <si>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</si>
  <si>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</si>
  <si>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</si>
  <si>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</si>
  <si>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</si>
  <si>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</si>
  <si>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</si>
  <si>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</si>
  <si>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</si>
  <si>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</si>
  <si>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</si>
  <si>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</si>
  <si>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</si>
  <si>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</si>
  <si>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</si>
  <si>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</si>
  <si>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</si>
  <si>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</si>
  <si>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</si>
  <si>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</si>
  <si>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</si>
  <si>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</si>
  <si>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</si>
  <si>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</si>
  <si>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</si>
  <si>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</si>
  <si>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</si>
  <si>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</si>
  <si>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</si>
  <si>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</si>
  <si>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</si>
  <si>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</si>
  <si>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</si>
  <si>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</si>
  <si>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</si>
  <si>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</si>
  <si>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</si>
  <si>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</si>
  <si>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</si>
  <si>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</si>
  <si>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</si>
  <si>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</si>
  <si>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</si>
  <si>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</si>
  <si>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</si>
  <si>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</si>
  <si>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</si>
  <si>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</si>
  <si>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</si>
  <si>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</si>
  <si>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</si>
  <si>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</si>
  <si>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</si>
  <si>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</si>
  <si>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</si>
  <si>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</si>
  <si>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</si>
  <si>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</si>
  <si>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</si>
  <si>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</si>
  <si>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</si>
  <si>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</si>
  <si>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</si>
  <si>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</si>
  <si>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</si>
  <si>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</si>
  <si>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</si>
  <si>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</si>
  <si>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</si>
  <si>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</si>
  <si>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</si>
  <si>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</si>
  <si>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</si>
  <si>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</si>
  <si>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</si>
  <si>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</si>
  <si>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</si>
  <si>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</si>
  <si>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</si>
  <si>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</si>
  <si>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</si>
  <si>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</si>
  <si>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</si>
  <si>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</si>
  <si>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</si>
  <si>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</si>
  <si>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</si>
  <si>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</si>
  <si>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</si>
  <si>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</si>
  <si>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</si>
  <si>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</si>
  <si>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</si>
  <si>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</si>
  <si>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</si>
  <si>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</si>
  <si>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</si>
  <si>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</si>
  <si>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</si>
  <si>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</si>
  <si>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</si>
  <si>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</si>
  <si>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</si>
  <si>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</si>
  <si>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</si>
  <si>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</si>
  <si>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</si>
  <si>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</si>
  <si>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</si>
  <si>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</si>
  <si>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</si>
  <si>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</si>
  <si>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</si>
  <si>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</si>
  <si>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</si>
  <si>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</si>
  <si>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</si>
  <si>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</si>
  <si>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</si>
  <si>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</si>
  <si>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</si>
  <si>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</si>
  <si>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</si>
  <si>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</si>
  <si>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</si>
  <si>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</si>
  <si>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</si>
  <si>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</si>
  <si>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</si>
  <si>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</si>
  <si>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</si>
  <si>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</si>
  <si>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</si>
  <si>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</si>
  <si>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</si>
  <si>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</si>
  <si>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</si>
  <si>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</si>
  <si>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</si>
  <si>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</si>
  <si>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</si>
  <si>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</si>
  <si>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</si>
  <si>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</si>
  <si>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</si>
  <si>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</si>
  <si>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</si>
  <si>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</si>
  <si>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</si>
  <si>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</si>
  <si>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</si>
  <si>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</si>
  <si>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</si>
  <si>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</si>
  <si>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</si>
  <si>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</si>
  <si>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</si>
  <si>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</si>
  <si>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</si>
  <si>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</si>
  <si>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</si>
  <si>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</si>
  <si>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</si>
  <si>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</si>
  <si>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</si>
  <si>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</si>
  <si>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</si>
  <si>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</si>
  <si>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</si>
  <si>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</si>
  <si>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</si>
  <si>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</si>
  <si>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</si>
  <si>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</si>
  <si>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</si>
  <si>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</si>
  <si>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</si>
  <si>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</si>
  <si>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</si>
  <si>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</si>
  <si>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</si>
  <si>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</si>
  <si>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</si>
  <si>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</si>
  <si>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</si>
  <si>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</si>
  <si>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</si>
  <si>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</si>
  <si>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</si>
  <si>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</si>
  <si>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</si>
  <si>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</si>
  <si>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</si>
  <si>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</si>
  <si>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</si>
  <si>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</si>
  <si>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</si>
  <si>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</si>
  <si>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</si>
  <si>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</si>
  <si>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</si>
  <si>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</si>
  <si>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</si>
  <si>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</si>
  <si>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</si>
  <si>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</si>
  <si>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</si>
  <si>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</si>
  <si>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</si>
  <si>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</si>
  <si>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</si>
  <si>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</si>
  <si>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</si>
  <si>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</si>
  <si>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</si>
  <si>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</si>
  <si>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</si>
  <si>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</si>
  <si>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</si>
  <si>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</si>
  <si>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</si>
  <si>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</si>
  <si>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</si>
  <si>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</si>
  <si>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</si>
  <si>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</si>
  <si>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</si>
  <si>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</si>
  <si>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</si>
  <si>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</si>
  <si>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</si>
  <si>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</si>
  <si>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</si>
  <si>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</si>
  <si>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</si>
  <si>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</si>
  <si>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</si>
  <si>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</si>
  <si>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</si>
  <si>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</si>
  <si>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</si>
  <si>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</si>
  <si>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</si>
  <si>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</si>
  <si>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</si>
  <si>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</si>
  <si>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</si>
  <si>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</si>
  <si>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</si>
  <si>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</si>
  <si>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</si>
  <si>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</si>
  <si>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</si>
  <si>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</si>
  <si>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</si>
  <si>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</si>
  <si>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</si>
  <si>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</si>
  <si>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</si>
  <si>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</si>
  <si>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</si>
  <si>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</si>
  <si>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</si>
  <si>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</si>
  <si>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</si>
  <si>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</si>
  <si>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</si>
  <si>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</si>
  <si>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</si>
  <si>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</si>
  <si>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</si>
  <si>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</si>
  <si>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</si>
  <si>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</si>
  <si>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</si>
  <si>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</si>
  <si>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</si>
  <si>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</si>
  <si>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</si>
  <si>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</si>
  <si>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</si>
  <si>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</si>
  <si>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</si>
  <si>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</si>
  <si>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</si>
  <si>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</si>
  <si>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</si>
  <si>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</si>
  <si>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</si>
  <si>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</si>
  <si>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</si>
  <si>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</si>
  <si>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</si>
  <si>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</si>
  <si>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</si>
  <si>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</si>
  <si>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</si>
  <si>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</si>
  <si>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</si>
  <si>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</si>
  <si>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</si>
  <si>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</si>
  <si>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</si>
  <si>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</si>
  <si>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</si>
  <si>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</si>
  <si>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</si>
  <si>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</si>
  <si>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</si>
  <si>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</si>
  <si>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</si>
  <si>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</si>
  <si>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</si>
  <si>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</si>
  <si>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</si>
  <si>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</si>
  <si>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</si>
  <si>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</si>
  <si>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</si>
  <si>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</si>
  <si>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</si>
  <si>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</si>
  <si>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</si>
  <si>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</si>
  <si>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</si>
  <si>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</si>
  <si>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</si>
  <si>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</si>
  <si>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</si>
  <si>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</si>
  <si>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</si>
  <si>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</si>
  <si>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</si>
  <si>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</si>
  <si>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</si>
  <si>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</si>
  <si>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</si>
  <si>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</si>
  <si>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</si>
  <si>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</si>
  <si>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</si>
  <si>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</si>
  <si>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</si>
  <si>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</si>
  <si>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</si>
  <si>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</si>
  <si>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</si>
  <si>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</si>
  <si>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</si>
  <si>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</si>
  <si>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</si>
  <si>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</si>
  <si>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</si>
  <si>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</si>
  <si>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</si>
  <si>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</si>
  <si>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</si>
  <si>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</si>
  <si>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</si>
  <si>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</si>
  <si>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</si>
  <si>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</si>
  <si>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</si>
  <si>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</si>
  <si>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</si>
  <si>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</si>
  <si>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</si>
  <si>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</si>
  <si>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</si>
  <si>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</si>
  <si>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</si>
  <si>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</si>
  <si>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</si>
  <si>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</si>
  <si>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</si>
  <si>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</si>
  <si>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</si>
  <si>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</si>
  <si>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</si>
  <si>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</si>
  <si>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</si>
  <si>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</si>
  <si>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</si>
  <si>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</si>
  <si>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</si>
  <si>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</si>
  <si>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</si>
  <si>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</si>
  <si>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</si>
  <si>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</si>
  <si>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</si>
  <si>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</si>
  <si>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</si>
  <si>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</si>
  <si>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</si>
  <si>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</si>
  <si>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</si>
  <si>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</si>
  <si>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</si>
  <si>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</si>
  <si>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</si>
  <si>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</si>
  <si>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</si>
  <si>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</si>
  <si>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</si>
  <si>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</si>
  <si>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</si>
  <si>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</si>
  <si>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</si>
  <si>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</si>
  <si>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</si>
  <si>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</si>
  <si>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</si>
  <si>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</si>
  <si>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</si>
  <si>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</si>
  <si>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</si>
  <si>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</si>
  <si>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</si>
  <si>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</si>
  <si>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</si>
  <si>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</si>
  <si>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</si>
  <si>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</si>
  <si>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</si>
  <si>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</si>
  <si>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</si>
  <si>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</si>
  <si>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</si>
  <si>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</si>
  <si>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</si>
  <si>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</si>
  <si>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</si>
  <si>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</si>
  <si>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</si>
  <si>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</si>
  <si>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</si>
  <si>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</si>
  <si>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</si>
  <si>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</si>
  <si>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</si>
  <si>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</si>
  <si>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</si>
  <si>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</si>
  <si>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</si>
  <si>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</si>
  <si>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</si>
  <si>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</si>
  <si>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</si>
  <si>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</si>
  <si>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</si>
  <si>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</si>
  <si>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</si>
  <si>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</si>
  <si>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</si>
  <si>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</si>
  <si>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</si>
  <si>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</si>
  <si>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</si>
  <si>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</si>
  <si>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</si>
  <si>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</si>
  <si>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</si>
  <si>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</si>
  <si>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</si>
  <si>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</si>
  <si>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</si>
  <si>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</si>
  <si>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</si>
  <si>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</si>
  <si>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</si>
  <si>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</si>
  <si>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</si>
  <si>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</si>
  <si>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</si>
  <si>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</si>
  <si>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</si>
  <si>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</si>
  <si>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</si>
  <si>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</si>
  <si>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</si>
  <si>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</si>
  <si>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</si>
  <si>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</si>
  <si>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</si>
  <si>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</si>
  <si>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</si>
  <si>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</si>
  <si>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</si>
  <si>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</si>
  <si>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</si>
  <si>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</si>
  <si>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</si>
  <si>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</si>
  <si>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</si>
  <si>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</si>
  <si>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</si>
  <si>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</si>
  <si>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</si>
  <si>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</si>
  <si>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</si>
  <si>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</si>
  <si>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</si>
  <si>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</si>
  <si>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</si>
  <si>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</si>
  <si>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</si>
  <si>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</si>
  <si>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</si>
  <si>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</si>
  <si>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</si>
  <si>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</si>
  <si>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</si>
  <si>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</si>
  <si>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</si>
  <si>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</si>
  <si>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</si>
  <si>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</si>
  <si>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</si>
  <si>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</si>
  <si>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</si>
  <si>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</si>
  <si>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</si>
  <si>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</si>
  <si>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</si>
  <si>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</si>
  <si>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</si>
  <si>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</si>
  <si>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</si>
  <si>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</si>
  <si>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</si>
  <si>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</si>
  <si>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</si>
  <si>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</si>
  <si>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</si>
  <si>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</si>
  <si>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</si>
  <si>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</si>
  <si>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</si>
  <si>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</si>
  <si>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</si>
  <si>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</si>
  <si>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</si>
  <si>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</si>
  <si>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</si>
  <si>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</si>
  <si>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</si>
  <si>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</si>
  <si>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</si>
  <si>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</si>
  <si>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</si>
  <si>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</si>
  <si>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</si>
  <si>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</si>
  <si>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</si>
  <si>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</si>
  <si>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</si>
  <si>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</si>
  <si>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</si>
  <si>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</si>
  <si>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</si>
  <si>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</si>
  <si>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</si>
  <si>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</si>
  <si>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</si>
  <si>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</si>
  <si>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</si>
  <si>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</si>
  <si>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</si>
  <si>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</si>
  <si>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</si>
  <si>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</si>
  <si>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</si>
  <si>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</si>
  <si>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</si>
  <si>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</si>
  <si>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</si>
  <si>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</si>
  <si>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</si>
  <si>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</si>
  <si>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</si>
  <si>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</si>
  <si>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</si>
  <si>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</si>
  <si>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</si>
  <si>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</si>
  <si>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</si>
  <si>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</si>
  <si>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</si>
  <si>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</si>
  <si>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</si>
  <si>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</si>
  <si>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</si>
  <si>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</si>
  <si>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</si>
  <si>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</si>
  <si>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</si>
  <si>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</si>
  <si>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</si>
  <si>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</si>
  <si>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</si>
  <si>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</si>
  <si>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</si>
  <si>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</si>
  <si>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</si>
  <si>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</si>
  <si>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</si>
  <si>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</si>
  <si>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</si>
  <si>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</si>
  <si>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</si>
  <si>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</si>
  <si>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</si>
  <si>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</si>
  <si>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</si>
  <si>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</si>
  <si>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</si>
  <si>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</si>
  <si>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</si>
  <si>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</si>
  <si>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</si>
  <si>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</si>
  <si>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</si>
  <si>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</si>
  <si>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</si>
  <si>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</si>
  <si>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</si>
  <si>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</si>
  <si>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</si>
  <si>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</si>
  <si>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</si>
  <si>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</si>
  <si>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</si>
  <si>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</si>
  <si>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</si>
  <si>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</si>
  <si>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</si>
  <si>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</si>
  <si>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</si>
  <si>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</si>
  <si>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</si>
  <si>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</si>
  <si>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</si>
  <si>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</si>
  <si>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</si>
  <si>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</si>
  <si>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</si>
  <si>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</si>
  <si>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</si>
  <si>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</si>
  <si>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</si>
  <si>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</si>
  <si>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</si>
  <si>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</si>
  <si>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</si>
  <si>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</si>
  <si>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</si>
  <si>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</si>
  <si>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</si>
  <si>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</si>
  <si>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</si>
  <si>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</si>
  <si>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</si>
  <si>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</si>
  <si>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</si>
  <si>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</si>
  <si>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</si>
  <si>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</si>
  <si>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</si>
  <si>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</si>
  <si>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</si>
  <si>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</si>
  <si>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</si>
  <si>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</si>
  <si>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</si>
  <si>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</si>
  <si>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</si>
  <si>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</si>
  <si>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</si>
  <si>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</si>
  <si>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</si>
  <si>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</si>
  <si>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</si>
  <si>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</si>
  <si>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</si>
  <si>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</si>
  <si>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</si>
  <si>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</si>
  <si>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</si>
  <si>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</si>
  <si>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</si>
  <si>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</si>
  <si>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</si>
  <si>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</si>
  <si>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</si>
  <si>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</si>
  <si>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</si>
  <si>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</si>
  <si>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</si>
  <si>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</si>
  <si>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</si>
  <si>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</si>
  <si>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</si>
  <si>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</si>
  <si>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</si>
  <si>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</si>
  <si>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</si>
  <si>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</si>
  <si>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</si>
  <si>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</si>
  <si>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</si>
  <si>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</si>
  <si>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</si>
  <si>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</si>
  <si>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</si>
  <si>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</si>
  <si>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</si>
  <si>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</si>
  <si>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</si>
  <si>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</si>
  <si>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</si>
  <si>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</si>
  <si>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</si>
  <si>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</si>
  <si>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</si>
  <si>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</si>
  <si>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</si>
  <si>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</si>
  <si>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</si>
  <si>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</si>
  <si>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</si>
  <si>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</si>
  <si>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</si>
  <si>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</si>
  <si>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</si>
  <si>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</si>
  <si>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</si>
  <si>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</si>
  <si>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</si>
  <si>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</si>
  <si>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</si>
  <si>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</si>
  <si>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</si>
  <si>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</si>
  <si>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</si>
  <si>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</si>
  <si>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</si>
  <si>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</si>
  <si>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</si>
  <si>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</si>
  <si>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</si>
  <si>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</si>
  <si>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</si>
  <si>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</si>
  <si>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</si>
  <si>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</si>
  <si>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</si>
  <si>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</si>
  <si>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</si>
  <si>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</si>
  <si>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</si>
  <si>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</si>
  <si>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</si>
  <si>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</si>
  <si>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</si>
  <si>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</si>
  <si>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</si>
  <si>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</si>
  <si>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</si>
  <si>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</si>
  <si>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</si>
  <si>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</si>
  <si>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</si>
  <si>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</si>
  <si>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</si>
  <si>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</si>
  <si>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</si>
  <si>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</si>
  <si>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</si>
  <si>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</si>
  <si>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</si>
  <si>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</si>
  <si>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</si>
  <si>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</si>
  <si>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</si>
  <si>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</si>
  <si>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</si>
  <si>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</si>
  <si>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</si>
  <si>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</si>
  <si>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</si>
  <si>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</si>
  <si>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</si>
  <si>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</si>
  <si>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</si>
  <si>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</si>
  <si>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</si>
  <si>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</si>
  <si>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</si>
  <si>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</si>
  <si>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</si>
  <si>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</si>
  <si>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</si>
  <si>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</si>
  <si>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</si>
  <si>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</si>
  <si>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</si>
  <si>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</si>
  <si>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</si>
  <si>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</si>
  <si>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</si>
  <si>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</si>
  <si>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</si>
  <si>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</si>
  <si>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</si>
  <si>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</si>
  <si>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</si>
  <si>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</si>
  <si>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</si>
  <si>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</si>
  <si>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</si>
  <si>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</si>
  <si>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</si>
  <si>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</si>
  <si>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</si>
  <si>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</si>
  <si>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</si>
  <si>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</si>
  <si>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</si>
  <si>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</si>
  <si>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</si>
  <si>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</si>
  <si>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</si>
  <si>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</si>
  <si>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</si>
  <si>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</si>
  <si>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</si>
  <si>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</si>
  <si>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</si>
  <si>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</si>
  <si>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</si>
  <si>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</si>
  <si>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</si>
  <si>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</si>
  <si>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</si>
  <si>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</si>
  <si>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</si>
  <si>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</si>
  <si>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</si>
  <si>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</si>
  <si>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</si>
  <si>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</si>
  <si>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</si>
  <si>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</si>
  <si>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</si>
  <si>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</si>
  <si>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</si>
  <si>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</si>
  <si>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</si>
  <si>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</si>
  <si>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</si>
  <si>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</si>
  <si>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</si>
  <si>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</si>
  <si>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</si>
  <si>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</si>
  <si>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</si>
  <si>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</si>
  <si>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</si>
  <si>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</si>
  <si>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</si>
  <si>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</si>
  <si>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</si>
  <si>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</si>
  <si>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</si>
  <si>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</si>
  <si>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</si>
  <si>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</si>
  <si>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</si>
  <si>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</si>
  <si>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</si>
  <si>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</si>
  <si>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</si>
  <si>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</si>
  <si>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</si>
  <si>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</si>
  <si>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</si>
  <si>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</si>
  <si>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</si>
  <si>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</si>
  <si>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</si>
  <si>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</si>
  <si>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</si>
  <si>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</si>
  <si>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</si>
  <si>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</si>
  <si>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</si>
  <si>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</si>
  <si>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</si>
  <si>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</si>
  <si>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</si>
  <si>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</si>
  <si>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</si>
  <si>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</si>
  <si>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</si>
  <si>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</si>
  <si>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</si>
  <si>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</si>
  <si>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</si>
  <si>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</si>
  <si>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</si>
  <si>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</si>
  <si>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</si>
  <si>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</si>
  <si>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</si>
  <si>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</si>
  <si>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</si>
  <si>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</si>
  <si>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</si>
  <si>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</si>
  <si>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</si>
  <si>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</si>
  <si>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</si>
  <si>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</si>
  <si>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</si>
  <si>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</si>
  <si>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</si>
  <si>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</si>
  <si>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</si>
  <si>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</si>
  <si>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</si>
  <si>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</si>
  <si>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</si>
  <si>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</si>
  <si>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</si>
  <si>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</si>
  <si>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</si>
  <si>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</si>
  <si>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</si>
  <si>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</si>
  <si>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</si>
  <si>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</si>
  <si>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</si>
  <si>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</si>
  <si>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</si>
  <si>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</si>
  <si>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</si>
  <si>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</si>
  <si>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</si>
  <si>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</si>
  <si>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</si>
  <si>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</si>
  <si>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</si>
  <si>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</si>
  <si>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</si>
  <si>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</si>
  <si>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</si>
  <si>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</si>
  <si>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</si>
  <si>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</si>
  <si>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</si>
  <si>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</si>
  <si>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</si>
  <si>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</si>
  <si>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</si>
  <si>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</si>
  <si>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</si>
  <si>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</si>
  <si>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</si>
  <si>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</si>
  <si>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</si>
  <si>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</si>
  <si>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</si>
  <si>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</si>
  <si>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</si>
  <si>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</si>
  <si>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</si>
  <si>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</si>
  <si>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</si>
  <si>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</si>
  <si>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</si>
  <si>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</si>
  <si>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</si>
  <si>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</si>
  <si>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</si>
  <si>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</si>
  <si>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</si>
  <si>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</si>
  <si>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</si>
  <si>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</si>
  <si>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</si>
  <si>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</si>
  <si>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</si>
  <si>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</si>
  <si>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</si>
  <si>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</si>
  <si>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</si>
  <si>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</si>
  <si>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</si>
  <si>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</si>
  <si>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</si>
  <si>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</si>
  <si>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</si>
  <si>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</si>
  <si>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</si>
  <si>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</si>
  <si>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</si>
  <si>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</si>
  <si>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</si>
  <si>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</si>
  <si>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</si>
  <si>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</si>
  <si>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</si>
  <si>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</si>
  <si>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</si>
  <si>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</si>
  <si>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</si>
  <si>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</si>
  <si>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</si>
  <si>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</si>
  <si>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</si>
  <si>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</si>
  <si>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</si>
  <si>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</si>
  <si>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</si>
  <si>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</si>
  <si>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</si>
  <si>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</si>
  <si>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</si>
  <si>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</si>
  <si>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</si>
  <si>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</si>
  <si>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</si>
  <si>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</si>
  <si>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</si>
  <si>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</si>
  <si>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</si>
  <si>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</si>
  <si>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</si>
  <si>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</si>
  <si>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</si>
  <si>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</si>
  <si>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</si>
  <si>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</si>
  <si>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</si>
  <si>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</si>
  <si>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</si>
  <si>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</si>
  <si>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</si>
  <si>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</si>
  <si>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</si>
  <si>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</si>
  <si>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</si>
  <si>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</si>
  <si>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</si>
  <si>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</si>
  <si>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</si>
  <si>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</si>
  <si>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</si>
  <si>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</si>
  <si>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</si>
  <si>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</si>
  <si>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</si>
  <si>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</si>
  <si>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</si>
  <si>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</si>
  <si>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</si>
  <si>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</si>
  <si>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</si>
  <si>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</si>
  <si>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</si>
  <si>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</si>
  <si>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</si>
  <si>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</si>
  <si>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</si>
  <si>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</si>
  <si>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</si>
  <si>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</si>
  <si>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</si>
  <si>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</si>
  <si>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</si>
  <si>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</si>
  <si>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</si>
  <si>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</si>
  <si>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</si>
  <si>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</si>
  <si>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</si>
  <si>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</si>
  <si>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</si>
  <si>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</si>
  <si>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</si>
  <si>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</si>
  <si>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</si>
  <si>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</si>
  <si>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</si>
  <si>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</si>
  <si>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</si>
  <si>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</si>
  <si>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</si>
  <si>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</si>
  <si>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</si>
  <si>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</si>
  <si>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</si>
  <si>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</si>
  <si>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</si>
  <si>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</si>
  <si>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</si>
  <si>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</si>
  <si>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</si>
  <si>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</si>
  <si>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</si>
  <si>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</si>
  <si>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</si>
  <si>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</si>
  <si>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</si>
  <si>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</si>
  <si>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</si>
  <si>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</si>
  <si>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</si>
  <si>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</si>
  <si>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</si>
  <si>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</si>
  <si>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</si>
  <si>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</si>
  <si>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</si>
  <si>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</si>
  <si>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</si>
  <si>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</si>
  <si>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</si>
  <si>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</si>
  <si>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</si>
  <si>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</si>
  <si>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</si>
  <si>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</si>
  <si>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</si>
  <si>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</si>
  <si>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</si>
  <si>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</si>
  <si>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</si>
  <si>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</si>
  <si>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</si>
  <si>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</si>
  <si>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</si>
  <si>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</si>
  <si>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</si>
  <si>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</si>
  <si>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</si>
  <si>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</si>
  <si>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</si>
  <si>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</si>
  <si>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</si>
  <si>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</si>
  <si>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</si>
  <si>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</si>
  <si>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</si>
  <si>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</si>
  <si>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</si>
  <si>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</si>
  <si>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</si>
  <si>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</si>
  <si>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</si>
  <si>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</si>
  <si>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</si>
  <si>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</si>
  <si>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</si>
  <si>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</si>
  <si>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</si>
  <si>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</si>
  <si>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</si>
  <si>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</si>
  <si>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</si>
  <si>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</si>
  <si>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</si>
  <si>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</si>
  <si>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</si>
  <si>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</si>
  <si>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</si>
  <si>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</si>
  <si>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</si>
  <si>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</si>
  <si>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</si>
  <si>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</si>
  <si>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</si>
  <si>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</si>
  <si>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</si>
  <si>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</si>
  <si>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</si>
  <si>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</si>
  <si>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</si>
  <si>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</si>
  <si>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</si>
  <si>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</si>
  <si>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</si>
  <si>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</si>
  <si>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</si>
  <si>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</si>
  <si>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</si>
  <si>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</si>
  <si>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</si>
  <si>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</si>
  <si>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</si>
  <si>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</si>
  <si>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</si>
  <si>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</si>
  <si>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</si>
  <si>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</si>
  <si>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</si>
  <si>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</si>
  <si>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</si>
  <si>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</si>
  <si>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</si>
  <si>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</si>
  <si>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</si>
  <si>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</si>
  <si>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</si>
  <si>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</si>
  <si>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</si>
  <si>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</si>
  <si>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</si>
  <si>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</si>
  <si>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</si>
  <si>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</si>
  <si>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</si>
  <si>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</si>
  <si>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</si>
  <si>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</si>
  <si>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</si>
  <si>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</si>
  <si>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</si>
  <si>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</si>
  <si>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</si>
  <si>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</si>
  <si>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</si>
  <si>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</si>
  <si>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</si>
  <si>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</si>
  <si>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</si>
  <si>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</si>
  <si>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</si>
  <si>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</si>
  <si>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</si>
  <si>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</si>
  <si>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</si>
  <si>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</si>
  <si>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</si>
  <si>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</si>
  <si>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</si>
  <si>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</si>
  <si>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</si>
  <si>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</si>
  <si>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</si>
  <si>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</si>
  <si>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</si>
  <si>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</si>
  <si>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</si>
  <si>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</si>
  <si>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</si>
  <si>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</si>
  <si>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</si>
  <si>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</si>
  <si>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</si>
  <si>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</si>
  <si>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</si>
  <si>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</si>
  <si>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</si>
  <si>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</si>
  <si>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</si>
  <si>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</si>
  <si>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</si>
  <si>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</si>
  <si>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</si>
  <si>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</si>
  <si>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</si>
  <si>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</si>
  <si>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</si>
  <si>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</si>
  <si>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</si>
  <si>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</si>
  <si>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</si>
  <si>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</si>
  <si>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</si>
  <si>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</si>
  <si>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</si>
  <si>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</si>
  <si>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</si>
  <si>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</si>
  <si>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</si>
  <si>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</si>
  <si>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</si>
  <si>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</si>
  <si>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</si>
  <si>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</si>
  <si>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</si>
  <si>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</si>
  <si>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</si>
  <si>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</si>
  <si>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</si>
  <si>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</si>
  <si>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</si>
  <si>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</si>
  <si>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</si>
  <si>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</si>
  <si>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</si>
  <si>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</si>
  <si>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</si>
  <si>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</si>
  <si>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</si>
  <si>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</si>
  <si>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</si>
  <si>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</si>
  <si>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</si>
  <si>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</si>
  <si>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</si>
  <si>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</si>
  <si>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</si>
  <si>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</si>
  <si>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</si>
  <si>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</si>
  <si>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</si>
  <si>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</si>
  <si>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</si>
  <si>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</si>
  <si>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</si>
  <si>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</si>
  <si>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</si>
  <si>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</si>
  <si>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</si>
  <si>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</si>
  <si>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</si>
  <si>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</si>
  <si>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</si>
  <si>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</si>
  <si>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</si>
  <si>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</si>
  <si>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</si>
  <si>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</si>
  <si>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</si>
  <si>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</si>
  <si>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</si>
  <si>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</si>
  <si>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</si>
  <si>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</si>
  <si>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</si>
  <si>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</si>
  <si>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</si>
  <si>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</si>
  <si>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</si>
  <si>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</si>
  <si>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</si>
  <si>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</si>
  <si>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</si>
  <si>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</si>
  <si>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</si>
  <si>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</si>
  <si>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</si>
  <si>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</si>
  <si>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</si>
  <si>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</si>
  <si>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</si>
  <si>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</si>
  <si>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</si>
  <si>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</si>
  <si>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</si>
  <si>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</si>
  <si>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</si>
  <si>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</si>
  <si>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</si>
  <si>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</si>
  <si>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</si>
  <si>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</si>
  <si>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</si>
  <si>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</si>
  <si>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</si>
  <si>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</si>
  <si>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</si>
  <si>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</si>
  <si>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</si>
  <si>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</si>
  <si>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</si>
  <si>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</si>
  <si>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</si>
  <si>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</si>
  <si>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</si>
  <si>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</si>
  <si>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</si>
  <si>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</si>
  <si>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</si>
  <si>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</si>
  <si>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</si>
  <si>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</si>
  <si>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</si>
  <si>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</si>
  <si>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</si>
  <si>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</si>
  <si>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</si>
  <si>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</si>
  <si>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</si>
  <si>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</si>
  <si>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</si>
  <si>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</si>
  <si>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</si>
  <si>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</si>
  <si>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</si>
  <si>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</si>
  <si>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</si>
  <si>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</si>
  <si>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</si>
  <si>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</si>
  <si>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</si>
  <si>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</si>
  <si>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</si>
  <si>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</si>
  <si>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</si>
  <si>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</si>
  <si>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</si>
  <si>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</si>
  <si>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</si>
  <si>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</si>
  <si>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</si>
  <si>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</si>
  <si>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</si>
  <si>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</si>
  <si>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</si>
  <si>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</si>
  <si>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</si>
  <si>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</si>
  <si>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</si>
  <si>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</si>
  <si>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</si>
  <si>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</si>
  <si>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</si>
  <si>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</si>
  <si>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</si>
  <si>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</si>
  <si>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</si>
  <si>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</si>
  <si>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</si>
  <si>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</si>
  <si>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</si>
  <si>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</si>
  <si>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</si>
  <si>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</si>
  <si>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</si>
  <si>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</si>
  <si>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</si>
  <si>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</si>
  <si>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</si>
  <si>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</si>
  <si>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</si>
  <si>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</si>
  <si>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</si>
  <si>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</si>
  <si>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</si>
  <si>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</si>
  <si>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</si>
  <si>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</si>
  <si>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</si>
  <si>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</si>
  <si>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</si>
  <si>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</si>
  <si>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</si>
  <si>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</si>
  <si>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</si>
  <si>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</si>
  <si>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</si>
  <si>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</si>
  <si>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</si>
  <si>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</si>
  <si>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</si>
  <si>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</si>
  <si>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</si>
  <si>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</si>
  <si>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</si>
  <si>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</si>
  <si>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</si>
  <si>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</si>
  <si>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</si>
  <si>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</si>
  <si>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</si>
  <si>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</si>
  <si>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</si>
  <si>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</si>
  <si>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</si>
  <si>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</si>
  <si>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</si>
  <si>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</si>
  <si>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</si>
  <si>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</si>
  <si>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</si>
  <si>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</si>
  <si>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</si>
  <si>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</si>
  <si>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</si>
  <si>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</si>
  <si>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</si>
  <si>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</si>
  <si>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</si>
  <si>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</si>
  <si>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</si>
  <si>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</si>
  <si>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</si>
  <si>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</si>
  <si>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</si>
  <si>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</si>
  <si>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</si>
  <si>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</si>
  <si>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</si>
  <si>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</si>
  <si>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</si>
  <si>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</si>
  <si>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</si>
  <si>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</si>
  <si>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</si>
  <si>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</si>
  <si>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</si>
  <si>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</si>
  <si>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</si>
  <si>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</si>
  <si>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</si>
  <si>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</si>
  <si>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</si>
  <si>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</si>
  <si>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</si>
  <si>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</si>
  <si>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</si>
  <si>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</si>
  <si>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</si>
  <si>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</si>
  <si>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</si>
  <si>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</si>
  <si>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</si>
  <si>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</si>
  <si>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</si>
  <si>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</si>
  <si>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</si>
  <si>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</si>
  <si>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</si>
  <si>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</si>
  <si>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</si>
  <si>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</si>
  <si>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</si>
  <si>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</si>
  <si>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</si>
  <si>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</si>
  <si>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</si>
  <si>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</si>
  <si>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</si>
  <si>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</si>
  <si>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</si>
  <si>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</si>
  <si>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</si>
  <si>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</si>
  <si>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</si>
  <si>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</si>
  <si>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</si>
  <si>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</si>
  <si>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</si>
  <si>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</si>
  <si>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</si>
  <si>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</si>
  <si>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</si>
  <si>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</si>
  <si>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</si>
  <si>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</si>
  <si>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</si>
  <si>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</si>
  <si>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</si>
  <si>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</si>
  <si>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</si>
  <si>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</si>
  <si>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</si>
  <si>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</si>
  <si>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</si>
  <si>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</si>
  <si>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</si>
  <si>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</si>
  <si>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</si>
  <si>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</si>
  <si>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</si>
  <si>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</si>
  <si>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</si>
  <si>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</si>
  <si>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</si>
  <si>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</si>
  <si>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</si>
  <si>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</si>
  <si>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</si>
  <si>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</si>
  <si>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</si>
  <si>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</si>
  <si>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</si>
  <si>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</si>
  <si>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</si>
  <si>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</si>
  <si>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</si>
  <si>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</si>
  <si>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</si>
  <si>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</si>
  <si>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</si>
  <si>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</si>
  <si>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</si>
  <si>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</si>
  <si>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</si>
  <si>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</si>
  <si>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</si>
  <si>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</si>
  <si>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</si>
  <si>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</si>
  <si>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</si>
  <si>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</si>
  <si>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</si>
  <si>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</si>
  <si>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</si>
  <si>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</si>
  <si>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</si>
  <si>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</si>
  <si>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</si>
  <si>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</si>
  <si>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</si>
  <si>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</si>
  <si>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</si>
  <si>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</si>
  <si>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</si>
  <si>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</si>
  <si>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</si>
  <si>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</si>
  <si>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</si>
  <si>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</si>
  <si>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</si>
  <si>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</si>
  <si>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</si>
  <si>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</si>
  <si>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</si>
  <si>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</si>
  <si>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</si>
  <si>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</si>
  <si>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</si>
  <si>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</si>
  <si>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</si>
  <si>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</si>
  <si>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</si>
  <si>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</si>
  <si>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</si>
  <si>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</si>
  <si>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</si>
  <si>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</si>
  <si>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</si>
  <si>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</si>
  <si>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</si>
  <si>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</si>
  <si>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</si>
  <si>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</si>
  <si>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</si>
  <si>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</si>
  <si>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</si>
  <si>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</si>
  <si>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</si>
  <si>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</si>
  <si>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</si>
  <si>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</si>
  <si>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</si>
  <si>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</si>
  <si>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</si>
  <si>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</si>
  <si>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</si>
  <si>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</si>
  <si>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</si>
  <si>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</si>
  <si>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</si>
  <si>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</si>
  <si>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</si>
  <si>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</si>
  <si>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</si>
  <si>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</si>
  <si>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</si>
  <si>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</si>
  <si>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</si>
  <si>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</si>
  <si>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</si>
  <si>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</si>
  <si>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</si>
  <si>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</si>
  <si>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</si>
  <si>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</si>
  <si>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</si>
  <si>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</si>
  <si>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</si>
  <si>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</si>
  <si>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</si>
  <si>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</si>
  <si>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</si>
  <si>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</si>
  <si>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</si>
  <si>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</si>
  <si>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</si>
  <si>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</si>
  <si>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</si>
  <si>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</si>
  <si>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</si>
  <si>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</si>
  <si>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</si>
  <si>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</si>
  <si>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</si>
  <si>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</si>
  <si>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</si>
  <si>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</si>
  <si>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</si>
  <si>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</si>
  <si>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</si>
  <si>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</si>
  <si>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</si>
  <si>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</si>
  <si>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</si>
  <si>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</si>
  <si>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</si>
  <si>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</si>
  <si>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</si>
  <si>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</si>
  <si>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</si>
  <si>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</si>
  <si>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</si>
  <si>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</si>
  <si>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</si>
  <si>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</si>
  <si>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</si>
  <si>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</si>
  <si>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</si>
  <si>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</si>
  <si>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</si>
  <si>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</si>
  <si>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</si>
  <si>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</si>
  <si>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</si>
  <si>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</si>
  <si>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</si>
  <si>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</si>
  <si>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</si>
  <si>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</si>
  <si>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</si>
  <si>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</si>
  <si>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</si>
  <si>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</si>
  <si>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</si>
  <si>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</si>
  <si>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</si>
  <si>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</si>
  <si>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</si>
  <si>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</si>
  <si>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</si>
  <si>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</si>
  <si>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</si>
  <si>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</si>
  <si>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</si>
  <si>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</si>
  <si>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</si>
  <si>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</si>
  <si>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</si>
  <si>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</si>
  <si>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</si>
  <si>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</si>
  <si>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</si>
  <si>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</si>
  <si>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</si>
  <si>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</si>
  <si>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</si>
  <si>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</si>
  <si>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</si>
  <si>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</si>
  <si>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</si>
  <si>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</si>
  <si>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</si>
  <si>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</si>
  <si>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</si>
  <si>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</si>
  <si>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</si>
  <si>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</si>
  <si>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</si>
  <si>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</si>
  <si>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</si>
  <si>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</si>
  <si>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</si>
  <si>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</si>
  <si>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</si>
  <si>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</si>
  <si>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</si>
  <si>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</si>
  <si>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</si>
  <si>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</si>
  <si>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</si>
  <si>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</si>
  <si>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</si>
  <si>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</si>
  <si>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</si>
  <si>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</si>
  <si>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</si>
  <si>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</si>
  <si>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</si>
  <si>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</si>
  <si>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</si>
  <si>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</si>
  <si>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</si>
  <si>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</si>
  <si>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</si>
  <si>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</si>
  <si>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</si>
  <si>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</si>
  <si>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</si>
  <si>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</si>
  <si>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</si>
  <si>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</si>
  <si>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</si>
  <si>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</si>
  <si>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</si>
  <si>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</si>
  <si>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</si>
  <si>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</si>
  <si>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</si>
  <si>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</si>
  <si>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</si>
  <si>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</si>
  <si>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</si>
  <si>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</si>
  <si>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</si>
  <si>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</si>
  <si>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</si>
  <si>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</si>
  <si>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</si>
  <si>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</si>
  <si>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</si>
  <si>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</si>
  <si>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</si>
  <si>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</si>
  <si>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</si>
  <si>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</si>
  <si>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</si>
  <si>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</si>
  <si>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</si>
  <si>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</si>
  <si>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</si>
  <si>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</si>
  <si>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</si>
  <si>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</si>
  <si>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</si>
  <si>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</si>
  <si>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</si>
  <si>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</si>
  <si>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</si>
  <si>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</si>
  <si>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</si>
  <si>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</si>
  <si>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</si>
  <si>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</si>
  <si>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</si>
  <si>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</si>
  <si>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</si>
  <si>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</si>
  <si>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</si>
  <si>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</si>
  <si>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</si>
  <si>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</si>
  <si>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</si>
  <si>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</si>
  <si>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</si>
  <si>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</si>
  <si>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</si>
  <si>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</si>
  <si>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</si>
  <si>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</si>
  <si>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</si>
  <si>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</si>
  <si>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</si>
  <si>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</si>
  <si>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</si>
  <si>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</si>
  <si>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</si>
  <si>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</si>
  <si>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</si>
  <si>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</si>
  <si>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</si>
  <si>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</si>
  <si>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</si>
  <si>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</si>
  <si>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</si>
  <si>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</si>
  <si>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</si>
  <si>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</si>
  <si>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</si>
  <si>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</si>
  <si>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</si>
  <si>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</si>
  <si>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</si>
  <si>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</si>
  <si>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</si>
  <si>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</si>
  <si>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</si>
  <si>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</si>
  <si>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</si>
  <si>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</si>
  <si>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</si>
  <si>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</si>
  <si>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</si>
  <si>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</si>
  <si>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</si>
  <si>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</si>
  <si>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</si>
  <si>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</si>
  <si>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</si>
  <si>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</si>
  <si>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</si>
  <si>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</si>
  <si>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</si>
  <si>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</si>
  <si>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</si>
  <si>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</si>
  <si>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</si>
  <si>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</si>
  <si>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</si>
  <si>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</si>
  <si>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</si>
  <si>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</si>
  <si>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</si>
  <si>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</si>
  <si>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</si>
  <si>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</si>
  <si>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</si>
  <si>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</si>
  <si>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</si>
  <si>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</si>
  <si>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</si>
  <si>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</si>
  <si>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</si>
  <si>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</si>
  <si>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</si>
  <si>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</si>
  <si>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</si>
  <si>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</si>
  <si>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</si>
  <si>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</si>
  <si>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</si>
  <si>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</si>
  <si>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</si>
  <si>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</si>
  <si>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</si>
  <si>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</si>
  <si>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</si>
  <si>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</si>
  <si>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</si>
  <si>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</si>
  <si>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</si>
  <si>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</si>
  <si>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</si>
  <si>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</si>
  <si>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</si>
  <si>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</si>
  <si>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</si>
  <si>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</si>
  <si>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</si>
  <si>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</si>
  <si>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</si>
  <si>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</si>
  <si>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</si>
  <si>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</si>
  <si>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</si>
  <si>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</si>
  <si>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</si>
  <si>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</si>
  <si>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</si>
  <si>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</si>
  <si>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</si>
  <si>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</si>
  <si>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</si>
  <si>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</si>
  <si>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</si>
  <si>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</si>
  <si>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</si>
  <si>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</si>
  <si>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</si>
  <si>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</si>
  <si>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</si>
  <si>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</si>
  <si>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</si>
  <si>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</si>
  <si>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</si>
  <si>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</si>
  <si>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</si>
  <si>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</si>
  <si>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</si>
  <si>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</si>
  <si>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</si>
  <si>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</si>
  <si>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</si>
  <si>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</si>
  <si>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</si>
  <si>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</si>
  <si>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</si>
  <si>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</si>
  <si>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</si>
  <si>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</si>
  <si>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</si>
  <si>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</si>
  <si>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</si>
  <si>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</si>
  <si>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</si>
  <si>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</si>
  <si>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</si>
  <si>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</si>
  <si>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</si>
  <si>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</si>
  <si>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</si>
  <si>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</si>
  <si>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</si>
  <si>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</si>
  <si>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</si>
  <si>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</si>
  <si>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</si>
  <si>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</si>
  <si>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</si>
  <si>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</si>
  <si>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</si>
  <si>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</si>
  <si>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</si>
  <si>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</si>
  <si>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</si>
  <si>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</si>
  <si>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</si>
  <si>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</si>
  <si>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</si>
  <si>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</si>
  <si>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</si>
  <si>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</si>
  <si>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</si>
  <si>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</si>
  <si>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</si>
  <si>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</si>
  <si>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</si>
  <si>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</si>
  <si>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</si>
  <si>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</si>
  <si>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</si>
  <si>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</si>
  <si>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</si>
  <si>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</si>
  <si>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</si>
  <si>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</si>
  <si>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</si>
  <si>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</si>
  <si>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</si>
  <si>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</si>
  <si>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</si>
  <si>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</si>
  <si>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</si>
  <si>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</si>
  <si>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</si>
  <si>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</si>
  <si>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</si>
  <si>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</si>
  <si>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</si>
  <si>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</si>
  <si>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</si>
  <si>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</si>
  <si>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</si>
  <si>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</si>
  <si>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</si>
  <si>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</si>
  <si>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</si>
  <si>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</si>
  <si>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</si>
  <si>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</si>
  <si>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</si>
  <si>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</si>
  <si>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</si>
  <si>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</si>
  <si>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</si>
  <si>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</si>
  <si>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</si>
  <si>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</si>
  <si>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</si>
  <si>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</si>
  <si>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</si>
  <si>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</si>
  <si>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</si>
  <si>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</si>
  <si>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</si>
  <si>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</si>
  <si>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</si>
  <si>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</si>
  <si>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</si>
  <si>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</si>
  <si>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</si>
  <si>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</si>
  <si>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</si>
  <si>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</si>
  <si>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</si>
  <si>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</si>
  <si>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</si>
  <si>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</si>
  <si>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</si>
  <si>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</si>
  <si>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</si>
  <si>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</si>
  <si>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</si>
  <si>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</si>
  <si>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</si>
  <si>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</si>
  <si>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</si>
  <si>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</si>
  <si>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</si>
  <si>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</si>
  <si>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</si>
  <si>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</si>
  <si>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</si>
  <si>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</si>
  <si>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</si>
  <si>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</si>
  <si>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</si>
  <si>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</si>
  <si>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</si>
  <si>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</si>
  <si>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</si>
  <si>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</si>
  <si>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</si>
  <si>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</si>
  <si>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</si>
  <si>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</si>
  <si>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</si>
  <si>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</si>
  <si>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</si>
  <si>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</si>
  <si>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</si>
  <si>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</si>
  <si>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</si>
  <si>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</si>
  <si>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</si>
  <si>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</si>
  <si>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</si>
  <si>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</si>
  <si>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</si>
  <si>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</si>
  <si>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</si>
  <si>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</si>
  <si>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</si>
  <si>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</si>
  <si>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</si>
  <si>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</si>
  <si>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</si>
  <si>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</si>
  <si>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</si>
  <si>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</si>
  <si>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</si>
  <si>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</si>
  <si>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</si>
  <si>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</si>
  <si>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</si>
  <si>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</si>
  <si>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</si>
  <si>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</si>
  <si>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</si>
  <si>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</si>
  <si>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</si>
  <si>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</si>
  <si>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</si>
  <si>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</si>
  <si>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</si>
  <si>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</si>
  <si>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</si>
  <si>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</si>
  <si>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</si>
  <si>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</si>
  <si>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</si>
  <si>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</si>
  <si>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</si>
  <si>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</si>
  <si>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</si>
  <si>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</si>
  <si>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</si>
  <si>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</si>
  <si>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</si>
  <si>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</si>
  <si>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</si>
  <si>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</si>
  <si>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</si>
  <si>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</si>
  <si>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</si>
  <si>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</si>
  <si>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</si>
  <si>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</si>
  <si>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</si>
  <si>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</si>
  <si>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</si>
  <si>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</si>
  <si>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</si>
  <si>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</si>
  <si>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</si>
  <si>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</si>
  <si>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</si>
  <si>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</si>
  <si>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</si>
  <si>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</si>
  <si>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</si>
  <si>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</si>
  <si>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</si>
  <si>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</si>
  <si>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</si>
  <si>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</si>
  <si>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</si>
  <si>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</si>
  <si>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</si>
  <si>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</si>
  <si>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</si>
  <si>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</si>
  <si>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</si>
  <si>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</si>
  <si>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</si>
  <si>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</si>
  <si>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</si>
  <si>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</si>
  <si>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</si>
  <si>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</si>
  <si>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</si>
  <si>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</si>
  <si>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</si>
  <si>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</si>
  <si>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</si>
  <si>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</si>
  <si>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</si>
  <si>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</si>
  <si>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</si>
  <si>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</si>
  <si>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</si>
  <si>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</si>
  <si>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</si>
  <si>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</si>
  <si>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</si>
  <si>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</si>
  <si>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</si>
  <si>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</si>
  <si>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</si>
  <si>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</si>
  <si>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</si>
  <si>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</si>
  <si>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</si>
  <si>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</si>
  <si>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</si>
  <si>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</si>
  <si>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</si>
  <si>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</si>
  <si>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</si>
  <si>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</si>
  <si>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</si>
  <si>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</si>
  <si>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</si>
  <si>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</si>
  <si>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</si>
  <si>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</si>
  <si>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</si>
  <si>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</si>
  <si>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</si>
  <si>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</si>
  <si>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</si>
  <si>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</si>
  <si>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</si>
  <si>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</si>
  <si>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</si>
  <si>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</si>
  <si>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</si>
  <si>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</si>
  <si>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</si>
  <si>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</si>
  <si>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</si>
  <si>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</si>
  <si>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</si>
  <si>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</si>
  <si>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</si>
  <si>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</si>
  <si>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</si>
  <si>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</si>
  <si>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</si>
  <si>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</si>
  <si>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</si>
  <si>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</si>
  <si>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</si>
  <si>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</si>
  <si>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</si>
  <si>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</si>
  <si>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</si>
  <si>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</si>
  <si>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</si>
  <si>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</si>
  <si>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</si>
  <si>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</si>
  <si>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</si>
  <si>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</si>
  <si>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</si>
  <si>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</si>
  <si>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</si>
  <si>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</si>
  <si>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</si>
  <si>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</si>
  <si>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</si>
  <si>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</si>
  <si>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</si>
  <si>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</si>
  <si>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</si>
  <si>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</si>
  <si>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</si>
  <si>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</si>
  <si>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</si>
  <si>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</si>
  <si>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</si>
  <si>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</si>
  <si>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</si>
  <si>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</si>
  <si>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</si>
  <si>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</si>
  <si>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</si>
  <si>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</si>
  <si>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</si>
  <si>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</si>
  <si>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</si>
  <si>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</si>
  <si>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</si>
  <si>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</si>
  <si>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</si>
  <si>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</si>
  <si>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</si>
  <si>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</si>
  <si>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</si>
  <si>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</si>
  <si>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</si>
  <si>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</si>
  <si>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</si>
  <si>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</si>
  <si>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</si>
  <si>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</si>
  <si>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</si>
  <si>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</si>
  <si>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</si>
  <si>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</si>
  <si>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</si>
  <si>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</si>
  <si>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</si>
  <si>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</si>
  <si>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</si>
  <si>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</si>
  <si>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</si>
  <si>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</si>
  <si>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</si>
  <si>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</si>
  <si>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</si>
  <si>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</si>
  <si>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</si>
  <si>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</si>
  <si>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</si>
  <si>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</si>
  <si>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</si>
  <si>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</si>
  <si>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</si>
  <si>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</si>
  <si>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</si>
  <si>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</si>
  <si>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</si>
  <si>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</si>
  <si>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</si>
  <si>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</si>
  <si>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</si>
  <si>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</si>
  <si>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</si>
  <si>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</si>
  <si>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</si>
  <si>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</si>
  <si>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</si>
  <si>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</si>
  <si>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</si>
  <si>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</si>
  <si>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</si>
  <si>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</si>
  <si>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</si>
  <si>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</si>
  <si>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</si>
  <si>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</si>
  <si>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</si>
  <si>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</si>
  <si>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</si>
  <si>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</si>
  <si>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</si>
  <si>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</si>
  <si>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</si>
  <si>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</si>
  <si>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</si>
  <si>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</si>
  <si>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</si>
  <si>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</si>
  <si>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</si>
  <si>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</si>
  <si>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</si>
  <si>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</si>
  <si>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</si>
  <si>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</si>
  <si>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</si>
  <si>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</si>
  <si>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</si>
  <si>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</si>
  <si>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</si>
  <si>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</si>
  <si>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</si>
  <si>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</si>
  <si>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</si>
  <si>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</si>
  <si>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</si>
  <si>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</si>
  <si>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</si>
  <si>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</si>
  <si>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</si>
  <si>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</si>
  <si>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</si>
  <si>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</si>
  <si>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</si>
  <si>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</si>
  <si>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</si>
  <si>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</si>
  <si>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</si>
  <si>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</si>
  <si>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</si>
  <si>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</si>
  <si>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</si>
  <si>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</si>
  <si>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</si>
  <si>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</si>
  <si>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</si>
  <si>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</si>
  <si>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</si>
  <si>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</si>
  <si>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</si>
  <si>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</si>
  <si>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</si>
  <si>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</si>
  <si>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</si>
  <si>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</si>
  <si>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</si>
  <si>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</si>
  <si>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</si>
  <si>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</si>
  <si>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</si>
  <si>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</si>
  <si>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</si>
  <si>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</si>
  <si>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</si>
  <si>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</si>
  <si>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</si>
  <si>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</si>
  <si>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</si>
  <si>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</si>
  <si>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</si>
  <si>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</si>
  <si>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</si>
  <si>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</si>
  <si>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</si>
  <si>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</si>
  <si>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</si>
  <si>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</si>
  <si>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</si>
  <si>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</si>
  <si>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</si>
  <si>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</si>
  <si>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</si>
  <si>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</si>
  <si>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</si>
  <si>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</si>
  <si>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</si>
  <si>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</si>
  <si>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</si>
  <si>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</si>
  <si>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</si>
  <si>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</si>
  <si>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</si>
  <si>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</si>
  <si>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</si>
  <si>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</si>
  <si>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</si>
  <si>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</si>
  <si>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</si>
  <si>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</si>
  <si>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</si>
  <si>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</si>
  <si>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</si>
  <si>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</si>
  <si>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</si>
  <si>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</si>
  <si>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</si>
  <si>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</si>
  <si>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</si>
  <si>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</si>
  <si>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</si>
  <si>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</si>
  <si>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</si>
  <si>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</si>
  <si>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</si>
  <si>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</si>
  <si>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</si>
  <si>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</si>
  <si>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</si>
  <si>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</si>
  <si>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</si>
  <si>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</si>
  <si>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</si>
  <si>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</si>
  <si>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</si>
  <si>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</si>
  <si>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</si>
  <si>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</si>
  <si>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</si>
  <si>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</si>
  <si>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</si>
  <si>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</si>
  <si>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</si>
  <si>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</si>
  <si>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</si>
  <si>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</si>
  <si>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</si>
  <si>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</si>
  <si>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</si>
  <si>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</si>
  <si>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</si>
  <si>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</si>
  <si>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</si>
  <si>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</si>
  <si>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</si>
  <si>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</si>
  <si>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</si>
  <si>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</si>
  <si>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</si>
  <si>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</si>
  <si>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</si>
  <si>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</si>
  <si>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</si>
  <si>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</si>
  <si>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</si>
  <si>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</si>
  <si>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</si>
  <si>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</si>
  <si>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</si>
  <si>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</si>
  <si>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</si>
  <si>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</si>
  <si>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</si>
  <si>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</si>
  <si>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</si>
  <si>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</si>
  <si>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</si>
  <si>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</si>
  <si>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</si>
  <si>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</si>
  <si>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</si>
  <si>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</si>
  <si>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</si>
  <si>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</si>
  <si>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</si>
  <si>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</si>
  <si>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</si>
  <si>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</si>
  <si>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</si>
  <si>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</si>
  <si>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</si>
  <si>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</si>
  <si>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</si>
  <si>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</si>
  <si>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</si>
  <si>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</si>
  <si>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</si>
  <si>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</si>
  <si>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</si>
  <si>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</si>
  <si>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</si>
  <si>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</si>
  <si>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</si>
  <si>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</si>
  <si>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</si>
  <si>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</si>
  <si>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</si>
  <si>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</si>
  <si>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</si>
  <si>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</si>
  <si>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</si>
  <si>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</si>
  <si>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</si>
  <si>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</si>
  <si>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</si>
  <si>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</si>
  <si>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</si>
  <si>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</si>
  <si>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</si>
  <si>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</si>
  <si>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</si>
  <si>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</si>
  <si>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</si>
  <si>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</si>
  <si>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</si>
  <si>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</si>
  <si>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</si>
  <si>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</si>
  <si>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</si>
  <si>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</si>
  <si>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</si>
  <si>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</si>
  <si>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</si>
  <si>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</si>
  <si>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</si>
  <si>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</si>
  <si>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</si>
  <si>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</si>
  <si>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</si>
  <si>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</si>
  <si>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</si>
  <si>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</si>
  <si>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</si>
  <si>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</si>
  <si>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</si>
  <si>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</si>
  <si>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</si>
  <si>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</si>
  <si>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</si>
  <si>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</si>
  <si>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</si>
  <si>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</si>
  <si>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</si>
  <si>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</si>
  <si>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</si>
  <si>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</si>
  <si>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</si>
  <si>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</si>
  <si>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</si>
  <si>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</si>
  <si>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</si>
  <si>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</si>
  <si>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</si>
  <si>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</si>
  <si>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</si>
  <si>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</si>
  <si>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</si>
  <si>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</si>
  <si>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</si>
  <si>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</si>
  <si>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</si>
  <si>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</si>
  <si>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</si>
  <si>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</si>
  <si>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</si>
  <si>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</si>
  <si>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</si>
  <si>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</si>
  <si>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</si>
  <si>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</si>
  <si>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</si>
  <si>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</si>
  <si>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</si>
  <si>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</si>
  <si>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</si>
  <si>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</si>
  <si>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</si>
  <si>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</si>
  <si>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</si>
  <si>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</si>
  <si>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</si>
  <si>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</si>
  <si>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</si>
  <si>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</si>
  <si>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</si>
  <si>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</si>
  <si>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</si>
  <si>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</si>
  <si>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</si>
  <si>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</si>
  <si>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</si>
  <si>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</si>
  <si>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</si>
  <si>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</si>
  <si>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</si>
  <si>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</si>
  <si>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</si>
  <si>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</si>
  <si>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</si>
  <si>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</si>
  <si>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</si>
  <si>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</si>
  <si>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</si>
  <si>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</si>
  <si>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</si>
  <si>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</si>
  <si>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</si>
  <si>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</si>
  <si>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</si>
  <si>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</si>
  <si>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</si>
  <si>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</si>
  <si>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</si>
  <si>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</si>
  <si>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</si>
  <si>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</si>
  <si>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</si>
  <si>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</si>
  <si>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</si>
  <si>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</si>
  <si>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</si>
  <si>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</si>
  <si>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</si>
  <si>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</si>
  <si>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</si>
  <si>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</si>
  <si>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</si>
  <si>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</si>
  <si>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</si>
  <si>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</si>
  <si>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</si>
  <si>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</si>
  <si>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</si>
  <si>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</si>
  <si>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</si>
  <si>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</si>
  <si>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</si>
  <si>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</si>
  <si>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</si>
  <si>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</si>
  <si>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</si>
  <si>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</si>
  <si>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</si>
  <si>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</si>
  <si>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</si>
  <si>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</si>
  <si>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</si>
  <si>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</si>
  <si>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</si>
  <si>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</si>
  <si>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</si>
  <si>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</si>
  <si>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</si>
  <si>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</si>
  <si>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</si>
  <si>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</si>
  <si>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</si>
  <si>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</si>
  <si>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</si>
  <si>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</si>
  <si>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</si>
  <si>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</si>
  <si>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</si>
  <si>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</si>
  <si>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</si>
  <si>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</si>
  <si>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</si>
  <si>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</si>
  <si>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</si>
  <si>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</si>
  <si>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</si>
  <si>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</si>
  <si>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</si>
  <si>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</si>
  <si>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</si>
  <si>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</si>
  <si>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</si>
  <si>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</si>
  <si>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</si>
  <si>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</si>
  <si>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</si>
  <si>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</si>
  <si>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</si>
  <si>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</si>
  <si>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</si>
  <si>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</si>
  <si>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</si>
  <si>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</si>
  <si>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</si>
  <si>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</si>
  <si>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</si>
  <si>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</si>
  <si>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</si>
  <si>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</si>
  <si>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</si>
  <si>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</si>
  <si>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</si>
  <si>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</si>
  <si>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</si>
  <si>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</si>
  <si>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</si>
  <si>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</si>
  <si>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</si>
  <si>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</si>
  <si>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</si>
  <si>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</si>
  <si>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</si>
  <si>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</si>
  <si>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</si>
  <si>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</si>
  <si>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</si>
  <si>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</si>
  <si>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</si>
  <si>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</si>
  <si>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</si>
  <si>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</si>
  <si>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</si>
  <si>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</si>
  <si>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</si>
  <si>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</si>
  <si>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</si>
  <si>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</si>
  <si>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</si>
  <si>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</si>
  <si>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</si>
  <si>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</si>
  <si>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</si>
  <si>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</si>
  <si>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</si>
  <si>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</si>
  <si>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</si>
  <si>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</si>
  <si>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</si>
  <si>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</si>
  <si>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</si>
  <si>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</si>
  <si>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</si>
  <si>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</si>
  <si>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</si>
  <si>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</si>
  <si>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</si>
  <si>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</si>
  <si>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</si>
  <si>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</si>
  <si>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</si>
  <si>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</si>
  <si>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</si>
  <si>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</si>
  <si>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</si>
  <si>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</si>
  <si>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</si>
  <si>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</si>
  <si>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</si>
  <si>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</si>
  <si>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</si>
  <si>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</si>
  <si>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</si>
  <si>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</si>
  <si>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</si>
  <si>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</si>
  <si>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</si>
  <si>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</si>
  <si>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</si>
  <si>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</si>
  <si>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</si>
  <si>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</si>
  <si>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</si>
  <si>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</si>
  <si>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</si>
  <si>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</si>
  <si>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</si>
  <si>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</si>
  <si>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</si>
  <si>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</si>
  <si>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</si>
  <si>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</si>
  <si>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</si>
  <si>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</si>
  <si>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</si>
  <si>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</si>
  <si>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</si>
  <si>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</si>
  <si>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</si>
  <si>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</si>
  <si>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</si>
  <si>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</si>
  <si>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</si>
  <si>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</si>
  <si>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</si>
  <si>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</si>
  <si>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</si>
  <si>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</si>
  <si>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</si>
  <si>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</si>
  <si>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</si>
  <si>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</si>
  <si>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</si>
  <si>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</si>
  <si>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</si>
  <si>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</si>
  <si>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</si>
  <si>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</si>
  <si>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</si>
  <si>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</si>
  <si>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</si>
  <si>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</si>
  <si>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</si>
  <si>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</si>
  <si>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</si>
  <si>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</si>
  <si>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</si>
  <si>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</si>
  <si>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</si>
  <si>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</si>
  <si>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</si>
  <si>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</si>
  <si>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</si>
  <si>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</si>
  <si>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</si>
  <si>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</si>
  <si>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</si>
  <si>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</si>
  <si>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</si>
  <si>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</si>
  <si>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</si>
  <si>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</si>
  <si>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</si>
  <si>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</si>
  <si>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</si>
  <si>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</si>
  <si>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</si>
  <si>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</si>
  <si>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</si>
  <si>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</si>
  <si>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</si>
  <si>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</si>
  <si>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</si>
  <si>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</si>
  <si>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</si>
  <si>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</si>
  <si>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</si>
  <si>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</si>
  <si>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</si>
  <si>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</si>
  <si>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</si>
  <si>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</si>
  <si>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</si>
  <si>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</si>
  <si>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</si>
  <si>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</si>
  <si>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</si>
  <si>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</si>
  <si>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</si>
  <si>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</si>
  <si>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</si>
  <si>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</si>
  <si>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</si>
  <si>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</si>
  <si>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</si>
  <si>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</si>
  <si>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</si>
  <si>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</si>
  <si>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</si>
  <si>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</si>
  <si>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</si>
  <si>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</si>
  <si>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</si>
  <si>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</si>
  <si>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</si>
  <si>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</si>
  <si>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</si>
  <si>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</si>
  <si>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</si>
  <si>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</si>
  <si>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</si>
  <si>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</si>
  <si>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</si>
  <si>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</si>
  <si>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</si>
  <si>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</si>
  <si>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</si>
  <si>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</si>
  <si>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</si>
  <si>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</si>
  <si>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</si>
  <si>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</si>
  <si>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</si>
  <si>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</si>
  <si>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</si>
  <si>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</si>
  <si>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</si>
  <si>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</si>
  <si>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</si>
  <si>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</si>
  <si>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</si>
  <si>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</si>
  <si>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</si>
  <si>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</si>
  <si>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</si>
  <si>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</si>
  <si>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</si>
  <si>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</si>
  <si>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</si>
  <si>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</si>
  <si>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</si>
  <si>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</si>
  <si>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</si>
  <si>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</si>
  <si>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</si>
  <si>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</si>
  <si>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</si>
  <si>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</si>
  <si>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</si>
  <si>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</si>
  <si>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</si>
  <si>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</si>
  <si>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</si>
  <si>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</si>
  <si>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</si>
  <si>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</si>
  <si>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</si>
  <si>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</si>
  <si>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</si>
  <si>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</si>
  <si>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</si>
  <si>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</si>
  <si>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</si>
  <si>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</si>
  <si>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</si>
  <si>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</si>
  <si>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</si>
  <si>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</si>
  <si>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</si>
  <si>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</si>
  <si>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</si>
  <si>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</si>
  <si>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</si>
  <si>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</si>
  <si>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</si>
  <si>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</si>
  <si>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</si>
  <si>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</si>
  <si>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</si>
  <si>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</si>
  <si>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</si>
  <si>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</si>
  <si>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</si>
  <si>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</si>
  <si>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</si>
  <si>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</si>
  <si>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</si>
  <si>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</si>
  <si>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</si>
  <si>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</si>
  <si>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</si>
  <si>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</si>
  <si>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</si>
  <si>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</si>
  <si>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</si>
  <si>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</si>
  <si>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</si>
  <si>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</si>
  <si>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</si>
  <si>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</si>
  <si>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</si>
  <si>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</si>
  <si>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</si>
  <si>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</si>
  <si>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</si>
  <si>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</si>
  <si>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</si>
  <si>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</si>
  <si>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</si>
  <si>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</si>
  <si>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</si>
  <si>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</si>
  <si>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</si>
  <si>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</si>
  <si>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</si>
  <si>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</si>
  <si>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</si>
  <si>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</si>
  <si>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</si>
  <si>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</si>
  <si>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</si>
  <si>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</si>
  <si>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</si>
  <si>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</si>
  <si>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</si>
  <si>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</si>
  <si>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</si>
  <si>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</si>
  <si>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</si>
  <si>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</si>
  <si>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</si>
  <si>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</si>
  <si>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</si>
  <si>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</si>
  <si>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</si>
  <si>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</si>
  <si>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</si>
  <si>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</si>
  <si>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</si>
  <si>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</si>
  <si>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</si>
  <si>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</si>
  <si>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</si>
  <si>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</si>
  <si>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</si>
  <si>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</si>
  <si>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</si>
  <si>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</si>
  <si>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</si>
  <si>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</si>
  <si>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</si>
  <si>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</si>
  <si>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</si>
  <si>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</si>
  <si>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</si>
  <si>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</si>
  <si>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</si>
  <si>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</si>
  <si>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</si>
  <si>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</si>
  <si>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</si>
  <si>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</si>
  <si>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</si>
  <si>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</si>
  <si>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</si>
  <si>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</si>
  <si>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</si>
  <si>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</si>
  <si>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</si>
  <si>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</si>
  <si>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</si>
  <si>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</si>
  <si>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</si>
  <si>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</si>
  <si>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</si>
  <si>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</si>
  <si>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</si>
  <si>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</si>
  <si>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</si>
  <si>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</si>
  <si>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</si>
  <si>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</si>
  <si>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</si>
  <si>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</si>
  <si>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</si>
  <si>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</si>
  <si>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</si>
  <si>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</si>
  <si>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</si>
  <si>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</si>
  <si>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</si>
  <si>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</si>
  <si>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</si>
  <si>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</si>
  <si>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</si>
  <si>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</si>
  <si>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</si>
  <si>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</si>
  <si>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</si>
  <si>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</si>
  <si>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</si>
  <si>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</si>
  <si>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</si>
  <si>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</si>
  <si>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</si>
  <si>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</si>
  <si>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</si>
  <si>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</si>
  <si>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</si>
  <si>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</si>
  <si>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</si>
  <si>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</si>
  <si>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</si>
  <si>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</si>
  <si>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</si>
  <si>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</si>
  <si>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</si>
  <si>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</si>
  <si>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</si>
  <si>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</si>
  <si>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</si>
  <si>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</si>
  <si>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</si>
  <si>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</si>
  <si>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</si>
  <si>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</si>
  <si>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</si>
  <si>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</si>
  <si>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</si>
  <si>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</si>
  <si>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</si>
  <si>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</si>
  <si>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</si>
  <si>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</si>
  <si>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</si>
  <si>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</si>
  <si>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</si>
  <si>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</si>
  <si>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</si>
  <si>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</si>
  <si>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</si>
  <si>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</si>
  <si>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</si>
  <si>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</si>
  <si>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</si>
  <si>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</si>
  <si>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</si>
  <si>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</si>
  <si>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</si>
  <si>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</si>
  <si>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</si>
  <si>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</si>
  <si>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</si>
  <si>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</si>
  <si>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</si>
  <si>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</si>
  <si>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</si>
  <si>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</si>
  <si>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</si>
  <si>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</si>
  <si>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</si>
  <si>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</si>
  <si>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</si>
  <si>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</si>
  <si>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</si>
  <si>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</si>
  <si>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</si>
  <si>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</si>
  <si>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</si>
  <si>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</si>
  <si>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</si>
  <si>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</si>
  <si>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</si>
  <si>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</si>
  <si>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</si>
  <si>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</si>
  <si>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</si>
  <si>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</si>
  <si>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</si>
  <si>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</si>
  <si>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</si>
  <si>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</si>
  <si>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</si>
  <si>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</si>
  <si>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</si>
  <si>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</si>
  <si>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</si>
  <si>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</si>
  <si>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</si>
  <si>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</si>
  <si>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</si>
  <si>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</si>
  <si>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</si>
  <si>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</si>
  <si>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</si>
  <si>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</si>
  <si>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</si>
  <si>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</si>
  <si>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</si>
  <si>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</si>
  <si>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</si>
  <si>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</si>
  <si>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</si>
  <si>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</si>
  <si>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</si>
  <si>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</si>
  <si>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</si>
  <si>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</si>
  <si>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</si>
  <si>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</si>
  <si>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</si>
  <si>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</si>
  <si>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</si>
  <si>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</si>
  <si>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</si>
  <si>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</si>
  <si>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</si>
  <si>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</si>
  <si>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</si>
  <si>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</si>
  <si>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</si>
  <si>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</si>
  <si>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</si>
  <si>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</si>
  <si>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</si>
  <si>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</si>
  <si>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</si>
  <si>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</si>
  <si>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</si>
  <si>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</si>
  <si>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</si>
  <si>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</si>
  <si>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</si>
  <si>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</si>
  <si>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</si>
  <si>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</si>
  <si>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</si>
  <si>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</si>
  <si>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</si>
  <si>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</si>
  <si>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</si>
  <si>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</si>
  <si>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</si>
  <si>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</si>
  <si>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</si>
  <si>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</si>
  <si>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</si>
  <si>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</si>
  <si>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</si>
  <si>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</si>
  <si>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</si>
  <si>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</si>
  <si>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</si>
  <si>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</si>
  <si>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</si>
  <si>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</si>
  <si>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</si>
  <si>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</si>
  <si>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</si>
  <si>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</si>
  <si>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</si>
  <si>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</si>
  <si>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</si>
  <si>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</si>
  <si>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</si>
  <si>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</si>
  <si>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</si>
  <si>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</si>
  <si>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</si>
  <si>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</si>
  <si>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</si>
  <si>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</si>
  <si>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</si>
  <si>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</si>
  <si>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</si>
  <si>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</si>
  <si>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</si>
  <si>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</si>
  <si>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</si>
  <si>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</si>
  <si>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</si>
  <si>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</si>
  <si>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</si>
  <si>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</si>
  <si>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</si>
  <si>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</si>
  <si>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</si>
  <si>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</si>
  <si>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</si>
  <si>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</si>
  <si>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</si>
  <si>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</si>
  <si>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</si>
  <si>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</si>
  <si>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</si>
  <si>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</si>
  <si>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</si>
  <si>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</si>
  <si>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</si>
  <si>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</si>
  <si>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</si>
  <si>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</si>
  <si>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</si>
  <si>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</si>
  <si>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</si>
  <si>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</si>
  <si>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</si>
  <si>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</si>
  <si>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</si>
  <si>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</si>
  <si>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</si>
  <si>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</si>
  <si>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</si>
  <si>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</si>
  <si>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</si>
  <si>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</si>
  <si>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</si>
  <si>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</si>
  <si>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</si>
  <si>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</si>
  <si>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</si>
  <si>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</si>
  <si>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</si>
  <si>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</si>
  <si>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</si>
  <si>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</si>
  <si>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</si>
  <si>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</si>
  <si>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</si>
  <si>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</si>
  <si>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</si>
  <si>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</si>
  <si>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</si>
  <si>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</si>
  <si>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</si>
  <si>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</si>
  <si>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</si>
  <si>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</si>
  <si>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</si>
  <si>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</si>
  <si>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</si>
  <si>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</si>
  <si>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</si>
  <si>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</si>
  <si>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</si>
  <si>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</si>
  <si>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</si>
  <si>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</si>
  <si>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</si>
  <si>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</si>
  <si>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</si>
  <si>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</si>
  <si>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</si>
  <si>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</si>
  <si>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</si>
  <si>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</si>
  <si>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</si>
  <si>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</si>
  <si>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</si>
  <si>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</si>
  <si>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</si>
  <si>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</si>
  <si>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</si>
  <si>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</si>
  <si>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</si>
  <si>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</si>
  <si>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</si>
  <si>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</si>
  <si>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</si>
  <si>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</si>
  <si>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</si>
  <si>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</si>
  <si>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</si>
  <si>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</si>
  <si>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</si>
  <si>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</si>
  <si>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</si>
  <si>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</si>
  <si>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</si>
  <si>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</si>
  <si>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</si>
  <si>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</si>
  <si>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</si>
  <si>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</si>
  <si>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</si>
  <si>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</si>
  <si>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</si>
  <si>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</si>
  <si>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</si>
  <si>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</si>
  <si>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</si>
  <si>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</si>
  <si>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</si>
  <si>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</si>
  <si>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</si>
  <si>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</si>
  <si>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</si>
  <si>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</si>
  <si>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</si>
  <si>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</si>
  <si>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</si>
  <si>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</si>
  <si>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</si>
  <si>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</si>
  <si>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</si>
  <si>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</si>
  <si>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</si>
  <si>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</si>
  <si>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</si>
  <si>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</si>
  <si>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</si>
  <si>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</si>
  <si>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</si>
  <si>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</si>
  <si>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</si>
  <si>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</si>
  <si>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</si>
  <si>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</si>
  <si>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</si>
  <si>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</si>
  <si>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</si>
  <si>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</si>
  <si>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</si>
  <si>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</si>
  <si>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</si>
  <si>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</si>
  <si>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</si>
  <si>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</si>
  <si>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</si>
  <si>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</si>
  <si>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</si>
  <si>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</si>
  <si>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</si>
  <si>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</si>
  <si>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</si>
  <si>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</si>
  <si>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</si>
  <si>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</si>
  <si>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</si>
  <si>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</si>
  <si>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</si>
  <si>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</si>
  <si>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</si>
  <si>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</si>
  <si>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</si>
  <si>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</si>
  <si>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</si>
  <si>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</si>
  <si>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</si>
  <si>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</si>
  <si>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</si>
  <si>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</si>
  <si>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</si>
  <si>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</si>
  <si>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</si>
  <si>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</si>
  <si>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</si>
  <si>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</si>
  <si>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</si>
  <si>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</si>
  <si>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</si>
  <si>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</si>
  <si>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</si>
  <si>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</si>
  <si>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</si>
  <si>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</si>
  <si>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</si>
  <si>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</si>
  <si>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</si>
  <si>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</si>
  <si>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</si>
  <si>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</si>
  <si>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</si>
  <si>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</si>
  <si>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</si>
  <si>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</si>
  <si>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</si>
  <si>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</si>
  <si>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</si>
  <si>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</si>
  <si>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</si>
  <si>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</si>
  <si>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</si>
  <si>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</si>
  <si>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</si>
  <si>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</si>
  <si>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</si>
  <si>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</si>
  <si>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</si>
  <si>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</si>
  <si>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</si>
  <si>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</si>
  <si>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</si>
  <si>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</si>
  <si>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</si>
  <si>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</si>
  <si>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</si>
  <si>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</si>
  <si>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</si>
  <si>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</si>
  <si>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</si>
  <si>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</si>
  <si>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</si>
  <si>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</si>
  <si>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</si>
  <si>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</si>
  <si>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</si>
  <si>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</si>
  <si>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</si>
  <si>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</si>
  <si>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</si>
  <si>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</si>
  <si>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</si>
  <si>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</si>
  <si>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</si>
  <si>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</si>
  <si>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</si>
  <si>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</si>
  <si>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</si>
  <si>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</si>
  <si>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</si>
  <si>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</si>
  <si>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</si>
  <si>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</si>
  <si>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</si>
  <si>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</si>
  <si>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</si>
  <si>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</si>
  <si>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</si>
  <si>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</si>
  <si>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</si>
  <si>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</si>
  <si>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</si>
  <si>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</si>
  <si>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</si>
  <si>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</si>
  <si>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</si>
  <si>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</si>
  <si>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</si>
  <si>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</si>
  <si>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</si>
  <si>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</si>
  <si>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</si>
  <si>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</si>
  <si>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</si>
  <si>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</si>
  <si>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</si>
  <si>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</si>
  <si>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</si>
  <si>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</si>
  <si>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</si>
  <si>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</si>
  <si>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</si>
  <si>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</si>
  <si>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</si>
  <si>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</si>
  <si>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</si>
  <si>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</si>
  <si>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</si>
  <si>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</si>
  <si>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</si>
  <si>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</si>
  <si>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</si>
  <si>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</si>
  <si>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</si>
  <si>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</si>
  <si>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</si>
  <si>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</si>
  <si>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</si>
  <si>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</si>
  <si>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</si>
  <si>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</si>
  <si>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</si>
  <si>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</si>
  <si>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</si>
  <si>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</si>
  <si>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</si>
  <si>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</si>
  <si>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</si>
  <si>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</si>
  <si>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</si>
  <si>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</si>
  <si>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</si>
  <si>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</si>
  <si>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</si>
  <si>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</si>
  <si>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</si>
  <si>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</si>
  <si>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</si>
  <si>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</si>
  <si>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</si>
  <si>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</si>
  <si>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</si>
  <si>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</si>
  <si>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</si>
  <si>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</si>
  <si>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</si>
  <si>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</si>
  <si>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</si>
  <si>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</si>
  <si>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</si>
  <si>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</si>
  <si>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</si>
  <si>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</si>
  <si>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</si>
  <si>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</si>
  <si>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</si>
  <si>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</si>
  <si>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</si>
  <si>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</si>
  <si>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</si>
  <si>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</si>
  <si>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</si>
  <si>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</si>
  <si>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</si>
  <si>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</si>
  <si>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</si>
  <si>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</si>
  <si>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</si>
  <si>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</si>
  <si>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</si>
  <si>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</si>
  <si>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</si>
  <si>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</si>
  <si>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</si>
  <si>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</si>
  <si>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</si>
  <si>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</si>
  <si>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</si>
  <si>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</si>
  <si>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</si>
  <si>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</si>
  <si>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</si>
  <si>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</si>
  <si>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</si>
  <si>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</si>
  <si>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</si>
  <si>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</si>
  <si>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</si>
  <si>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</si>
  <si>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</si>
  <si>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</si>
  <si>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</si>
  <si>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</si>
  <si>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</si>
  <si>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</si>
  <si>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</si>
  <si>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</si>
  <si>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</si>
  <si>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</si>
  <si>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</si>
  <si>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</si>
  <si>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</si>
  <si>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</si>
  <si>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</si>
  <si>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</si>
  <si>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</si>
  <si>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</si>
  <si>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</si>
  <si>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</si>
  <si>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</si>
  <si>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</si>
  <si>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</si>
  <si>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</si>
  <si>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</si>
  <si>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</si>
  <si>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</si>
  <si>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</si>
  <si>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</si>
  <si>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</si>
  <si>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</si>
  <si>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</si>
  <si>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</si>
  <si>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</si>
  <si>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</si>
  <si>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</si>
  <si>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</si>
  <si>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</si>
  <si>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</si>
  <si>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</si>
  <si>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</si>
  <si>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</si>
  <si>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</si>
  <si>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</si>
  <si>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</si>
  <si>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</si>
  <si>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</si>
  <si>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</si>
  <si>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</si>
  <si>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</si>
  <si>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</si>
  <si>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</si>
  <si>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</si>
  <si>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</si>
  <si>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</si>
  <si>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</si>
  <si>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</si>
  <si>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</si>
  <si>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</si>
  <si>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</si>
  <si>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</si>
  <si>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</si>
  <si>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</si>
  <si>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</si>
  <si>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</si>
  <si>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</si>
  <si>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</si>
  <si>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</si>
  <si>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</si>
  <si>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</si>
  <si>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</si>
  <si>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</si>
  <si>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</si>
  <si>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</si>
  <si>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</si>
  <si>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</si>
  <si>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</si>
  <si>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</si>
  <si>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</si>
  <si>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</si>
  <si>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</si>
  <si>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</si>
  <si>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</si>
  <si>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</si>
  <si>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</si>
  <si>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</si>
  <si>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</si>
  <si>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</si>
  <si>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</si>
  <si>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</si>
  <si>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</si>
  <si>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</si>
  <si>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</si>
  <si>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</si>
  <si>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</si>
  <si>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</si>
  <si>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</si>
  <si>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</si>
  <si>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</si>
  <si>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</si>
  <si>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</si>
  <si>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</si>
  <si>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</si>
  <si>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</si>
  <si>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</si>
  <si>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</si>
  <si>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</si>
  <si>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</si>
  <si>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</si>
  <si>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</si>
  <si>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</si>
  <si>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</si>
  <si>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</si>
  <si>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</si>
  <si>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</si>
  <si>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</si>
  <si>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</si>
  <si>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</si>
  <si>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</si>
  <si>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</si>
  <si>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</si>
  <si>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</si>
  <si>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</si>
  <si>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</si>
  <si>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</si>
  <si>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</si>
  <si>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</si>
  <si>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</si>
  <si>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</si>
  <si>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</si>
  <si>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</si>
  <si>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</si>
  <si>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</si>
  <si>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</si>
  <si>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</si>
  <si>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</si>
  <si>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</si>
  <si>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</si>
  <si>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</si>
  <si>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</si>
  <si>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</si>
  <si>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</si>
  <si>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</si>
  <si>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</si>
  <si>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</si>
  <si>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</si>
  <si>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</si>
  <si>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</si>
  <si>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</si>
  <si>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</si>
  <si>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</si>
  <si>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</si>
  <si>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</si>
  <si>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</si>
  <si>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</si>
  <si>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</si>
  <si>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</si>
  <si>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</si>
  <si>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</si>
  <si>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</si>
  <si>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</si>
  <si>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</si>
  <si>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</si>
  <si>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</si>
  <si>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</si>
  <si>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</si>
  <si>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</si>
  <si>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</si>
  <si>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</si>
  <si>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</si>
  <si>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</si>
  <si>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</si>
  <si>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</si>
  <si>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</si>
  <si>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</si>
  <si>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</si>
  <si>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</si>
  <si>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</si>
  <si>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</si>
  <si>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</si>
  <si>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</si>
  <si>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</si>
  <si>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</si>
  <si>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</si>
  <si>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</si>
  <si>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</si>
  <si>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</si>
  <si>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</si>
  <si>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</si>
  <si>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</si>
  <si>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</si>
  <si>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</si>
  <si>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</si>
  <si>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</si>
  <si>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</si>
  <si>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</si>
  <si>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</si>
  <si>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</si>
  <si>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</si>
  <si>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</si>
  <si>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</si>
  <si>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</si>
  <si>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</si>
  <si>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</si>
  <si>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</si>
  <si>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</si>
  <si>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</si>
  <si>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</si>
  <si>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</si>
  <si>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</si>
  <si>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</si>
  <si>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</si>
  <si>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</si>
  <si>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</si>
  <si>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</si>
  <si>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</si>
  <si>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</si>
  <si>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</si>
  <si>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</si>
  <si>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</si>
  <si>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</si>
  <si>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</si>
  <si>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</si>
  <si>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</si>
  <si>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</si>
  <si>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</si>
  <si>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</si>
  <si>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</si>
  <si>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</si>
  <si>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</si>
  <si>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</si>
  <si>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</si>
  <si>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</si>
  <si>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</si>
  <si>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</si>
  <si>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</si>
  <si>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</si>
  <si>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</si>
  <si>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</si>
  <si>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</si>
  <si>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</si>
  <si>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</si>
  <si>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</si>
  <si>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</si>
  <si>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</si>
  <si>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</si>
  <si>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</si>
  <si>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</si>
  <si>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</si>
  <si>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</si>
  <si>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</si>
  <si>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</si>
  <si>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</si>
  <si>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</si>
  <si>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</si>
  <si>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</si>
  <si>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</si>
  <si>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</si>
  <si>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</si>
  <si>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</si>
  <si>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</si>
  <si>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</si>
  <si>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</si>
  <si>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</si>
  <si>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</si>
  <si>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</si>
  <si>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</si>
  <si>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</si>
  <si>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</si>
  <si>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</si>
  <si>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</si>
  <si>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</si>
  <si>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</si>
  <si>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</si>
  <si>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</si>
  <si>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</si>
  <si>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</si>
  <si>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</si>
  <si>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</si>
  <si>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</si>
  <si>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</si>
  <si>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</si>
  <si>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</si>
  <si>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</si>
  <si>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</si>
  <si>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</si>
  <si>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</si>
  <si>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</si>
  <si>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</si>
  <si>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</si>
  <si>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</si>
  <si>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</si>
  <si>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</si>
  <si>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</si>
  <si>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</si>
  <si>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</si>
  <si>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</si>
  <si>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</si>
  <si>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</si>
  <si>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</si>
  <si>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</si>
  <si>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</si>
  <si>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</si>
  <si>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</si>
  <si>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</si>
  <si>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</si>
  <si>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</si>
  <si>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</si>
  <si>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</si>
  <si>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</si>
  <si>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</si>
  <si>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</si>
  <si>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</si>
  <si>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</si>
  <si>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</si>
  <si>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</si>
  <si>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</si>
  <si>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</si>
  <si>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</si>
  <si>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</si>
  <si>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</si>
  <si>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</si>
  <si>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</si>
  <si>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</si>
  <si>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</si>
  <si>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</si>
  <si>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</si>
  <si>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</si>
  <si>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</si>
  <si>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</si>
  <si>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</si>
  <si>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</si>
  <si>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</si>
  <si>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</si>
  <si>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</si>
  <si>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</si>
  <si>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</si>
  <si>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</si>
  <si>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</si>
  <si>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</si>
  <si>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</si>
  <si>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</si>
  <si>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</si>
  <si>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</si>
  <si>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</si>
  <si>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</si>
  <si>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</si>
  <si>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</si>
  <si>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</si>
  <si>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</si>
  <si>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</si>
  <si>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</si>
  <si>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</si>
  <si>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</si>
  <si>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</si>
  <si>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</si>
  <si>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</si>
  <si>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</si>
  <si>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</si>
  <si>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</si>
  <si>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</si>
  <si>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</si>
  <si>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</si>
  <si>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</si>
  <si>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</si>
  <si>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</si>
  <si>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</si>
  <si>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</si>
  <si>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</si>
  <si>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</si>
  <si>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</si>
  <si>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</si>
  <si>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</si>
  <si>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</si>
  <si>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</si>
  <si>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</si>
  <si>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</si>
  <si>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</si>
  <si>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</si>
  <si>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</si>
  <si>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</si>
  <si>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</si>
  <si>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</si>
  <si>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</si>
  <si>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</si>
  <si>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</si>
  <si>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</si>
  <si>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</si>
  <si>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</si>
  <si>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</si>
  <si>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</si>
  <si>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</si>
  <si>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</si>
  <si>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</si>
  <si>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</si>
  <si>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</si>
  <si>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</si>
  <si>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</si>
  <si>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</si>
  <si>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</si>
  <si>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</si>
  <si>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</si>
  <si>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</si>
  <si>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</si>
  <si>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</si>
  <si>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</si>
  <si>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</si>
  <si>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</si>
  <si>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</si>
  <si>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</si>
  <si>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</si>
  <si>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</si>
  <si>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</si>
  <si>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</si>
  <si>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</si>
  <si>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</si>
  <si>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</si>
  <si>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</si>
  <si>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</si>
  <si>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</si>
  <si>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</si>
  <si>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</si>
  <si>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</si>
  <si>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</si>
  <si>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</si>
  <si>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</si>
  <si>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</si>
  <si>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</si>
  <si>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</si>
  <si>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</si>
  <si>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</si>
  <si>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</si>
  <si>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</si>
  <si>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</si>
  <si>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</si>
  <si>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</si>
  <si>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</si>
  <si>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</si>
  <si>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</si>
  <si>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</si>
  <si>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</si>
  <si>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</si>
  <si>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</si>
  <si>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</si>
  <si>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</si>
  <si>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</si>
  <si>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</si>
  <si>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</si>
  <si>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</si>
  <si>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</si>
  <si>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</si>
  <si>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</si>
  <si>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</si>
  <si>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</si>
  <si>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</si>
  <si>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</si>
  <si>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</si>
  <si>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</si>
  <si>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</si>
  <si>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</si>
  <si>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</si>
  <si>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</si>
  <si>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</si>
  <si>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</si>
  <si>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</si>
  <si>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</si>
  <si>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</si>
  <si>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</si>
  <si>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</si>
  <si>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</si>
  <si>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</si>
  <si>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</si>
  <si>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</si>
  <si>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</si>
  <si>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</si>
  <si>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</si>
  <si>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</si>
  <si>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</si>
  <si>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</si>
  <si>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</si>
  <si>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</si>
  <si>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</si>
  <si>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</si>
  <si>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</si>
  <si>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</si>
  <si>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</si>
  <si>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</si>
  <si>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</si>
  <si>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</si>
  <si>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</si>
  <si>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</si>
  <si>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</si>
  <si>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</si>
  <si>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</si>
  <si>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</si>
  <si>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</si>
  <si>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</si>
  <si>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</si>
  <si>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</si>
  <si>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</si>
  <si>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</si>
  <si>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</si>
  <si>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</si>
  <si>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</si>
  <si>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</si>
  <si>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</si>
  <si>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</si>
  <si>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</si>
  <si>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</si>
  <si>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</si>
  <si>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</si>
  <si>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</si>
  <si>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</si>
  <si>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</si>
  <si>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</si>
  <si>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</si>
  <si>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</si>
  <si>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</si>
  <si>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</si>
  <si>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</si>
  <si>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</si>
  <si>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</si>
  <si>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</si>
  <si>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</si>
  <si>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</si>
  <si>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</si>
  <si>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</si>
  <si>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</si>
  <si>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</si>
  <si>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</si>
  <si>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</si>
  <si>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</si>
  <si>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</si>
  <si>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</si>
  <si>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</si>
  <si>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</si>
  <si>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</si>
  <si>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</si>
  <si>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</si>
  <si>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</si>
  <si>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</si>
  <si>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</si>
  <si>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</si>
  <si>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</si>
  <si>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</si>
  <si>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</si>
  <si>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</si>
  <si>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</si>
  <si>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</si>
  <si>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</si>
  <si>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</si>
  <si>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</si>
  <si>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</si>
  <si>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</si>
  <si>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</si>
  <si>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</si>
  <si>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</si>
  <si>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</si>
  <si>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</si>
  <si>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</si>
  <si>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</si>
  <si>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</si>
  <si>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</si>
  <si>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</si>
  <si>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</si>
  <si>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</si>
  <si>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</si>
  <si>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</si>
  <si>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</si>
  <si>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</si>
  <si>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</si>
  <si>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</si>
  <si>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</si>
  <si>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</si>
  <si>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</si>
  <si>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</si>
  <si>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</si>
  <si>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</si>
  <si>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</si>
  <si>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</si>
  <si>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</si>
  <si>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</si>
  <si>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</si>
  <si>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</si>
  <si>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</si>
  <si>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</si>
  <si>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</si>
  <si>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</si>
  <si>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</si>
  <si>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</si>
  <si>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</si>
  <si>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</si>
  <si>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</si>
  <si>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</si>
  <si>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</si>
  <si>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</si>
  <si>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</si>
  <si>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</si>
  <si>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</si>
  <si>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</si>
  <si>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</si>
  <si>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</si>
  <si>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</si>
  <si>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</si>
  <si>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</si>
  <si>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</si>
  <si>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</si>
  <si>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</si>
  <si>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</si>
  <si>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</si>
  <si>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</si>
  <si>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</si>
  <si>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</si>
  <si>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</si>
  <si>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</si>
  <si>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</si>
  <si>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</si>
  <si>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</si>
  <si>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</si>
  <si>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</si>
  <si>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</si>
  <si>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</si>
  <si>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</si>
  <si>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</si>
  <si>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</si>
  <si>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</si>
  <si>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</si>
  <si>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</si>
  <si>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</si>
  <si>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</si>
  <si>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</si>
  <si>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</si>
  <si>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</si>
  <si>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</si>
  <si>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</si>
  <si>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</si>
  <si>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</si>
  <si>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</si>
  <si>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</si>
  <si>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</si>
  <si>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</si>
  <si>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</si>
  <si>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</si>
  <si>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</si>
  <si>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</si>
  <si>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</si>
  <si>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</si>
  <si>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</si>
  <si>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</si>
  <si>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</si>
  <si>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</si>
  <si>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</si>
  <si>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</si>
  <si>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</si>
  <si>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</si>
  <si>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</si>
  <si>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</si>
  <si>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</si>
  <si>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</si>
  <si>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</si>
  <si>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</si>
  <si>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</si>
  <si>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</si>
  <si>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</si>
  <si>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</si>
  <si>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</si>
  <si>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</si>
  <si>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</si>
  <si>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</si>
  <si>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</si>
  <si>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</si>
  <si>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</si>
  <si>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</si>
  <si>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</si>
  <si>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</si>
  <si>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</si>
  <si>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</si>
  <si>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</si>
  <si>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</si>
  <si>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</si>
  <si>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</si>
  <si>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</si>
  <si>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</si>
  <si>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</si>
  <si>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</si>
  <si>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</si>
  <si>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</si>
  <si>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</si>
  <si>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</si>
  <si>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</si>
  <si>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</si>
  <si>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</si>
  <si>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</si>
  <si>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</si>
  <si>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</si>
  <si>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</si>
  <si>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</si>
  <si>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</si>
  <si>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</si>
  <si>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</si>
  <si>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</si>
  <si>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</si>
  <si>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</si>
  <si>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</si>
  <si>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</si>
  <si>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</si>
  <si>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</si>
  <si>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</si>
  <si>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</si>
  <si>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</si>
  <si>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</si>
  <si>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</si>
  <si>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</si>
  <si>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</si>
  <si>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</si>
  <si>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</si>
  <si>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</si>
  <si>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</si>
  <si>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</si>
  <si>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</si>
  <si>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</si>
  <si>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</si>
  <si>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</si>
  <si>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</si>
  <si>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</si>
  <si>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</si>
  <si>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</si>
  <si>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</si>
  <si>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</si>
  <si>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</si>
  <si>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</si>
  <si>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</si>
  <si>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</si>
  <si>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</si>
  <si>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</si>
  <si>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</si>
  <si>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</si>
  <si>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</si>
  <si>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</si>
  <si>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</si>
  <si>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</si>
  <si>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</si>
  <si>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</si>
  <si>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</si>
  <si>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</si>
  <si>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</si>
  <si>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</si>
  <si>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</si>
  <si>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</si>
  <si>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</si>
  <si>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</si>
  <si>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</si>
  <si>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</si>
  <si>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</si>
  <si>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</si>
  <si>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</si>
  <si>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</si>
  <si>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</si>
  <si>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</si>
  <si>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</si>
  <si>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</si>
  <si>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</si>
  <si>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</si>
  <si>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</si>
  <si>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</si>
  <si>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</si>
  <si>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</si>
  <si>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</si>
  <si>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</si>
  <si>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</si>
  <si>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</si>
  <si>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</si>
  <si>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</si>
  <si>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</si>
  <si>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</si>
  <si>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</si>
  <si>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</si>
  <si>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</si>
  <si>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</si>
  <si>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</si>
  <si>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</si>
  <si>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</si>
  <si>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</si>
  <si>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</si>
  <si>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</si>
  <si>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</si>
  <si>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</si>
  <si>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</si>
  <si>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</si>
  <si>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</si>
  <si>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</si>
  <si>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</si>
  <si>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</si>
  <si>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</si>
  <si>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</si>
  <si>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</si>
  <si>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</si>
  <si>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</si>
  <si>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</si>
  <si>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</si>
  <si>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</si>
  <si>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</si>
  <si>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</si>
  <si>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</si>
  <si>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</si>
  <si>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</si>
  <si>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</si>
  <si>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</si>
  <si>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</si>
  <si>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</si>
  <si>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</si>
  <si>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</si>
  <si>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</si>
  <si>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</si>
  <si>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</si>
  <si>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</si>
  <si>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</si>
  <si>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</si>
  <si>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</si>
  <si>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</si>
  <si>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</si>
  <si>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</si>
  <si>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</si>
  <si>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</si>
  <si>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</si>
  <si>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</si>
  <si>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</si>
  <si>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</si>
  <si>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</si>
  <si>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</si>
  <si>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</si>
  <si>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</si>
  <si>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</si>
  <si>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</si>
  <si>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</si>
  <si>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</si>
  <si>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</si>
  <si>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</si>
  <si>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</si>
  <si>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</si>
  <si>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</si>
  <si>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</si>
  <si>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</si>
  <si>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</si>
  <si>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</si>
  <si>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</si>
  <si>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</si>
  <si>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</si>
  <si>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</si>
  <si>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</si>
  <si>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</si>
  <si>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</si>
  <si>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</si>
  <si>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</si>
  <si>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</si>
  <si>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</si>
  <si>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</si>
  <si>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</si>
  <si>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</si>
  <si>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</si>
  <si>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</si>
  <si>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</si>
  <si>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</si>
  <si>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</si>
  <si>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</si>
  <si>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</si>
  <si>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</si>
  <si>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</si>
  <si>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</si>
  <si>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</si>
  <si>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</si>
  <si>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</si>
  <si>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</si>
  <si>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</si>
  <si>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</si>
  <si>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</si>
  <si>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</si>
  <si>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</si>
  <si>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</si>
  <si>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</si>
  <si>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</si>
  <si>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</si>
  <si>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</si>
  <si>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</si>
  <si>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</si>
  <si>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</si>
  <si>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</si>
  <si>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</si>
  <si>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</si>
  <si>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</si>
  <si>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</si>
  <si>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</si>
  <si>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</si>
  <si>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</si>
  <si>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</si>
  <si>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</si>
  <si>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</si>
  <si>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</si>
  <si>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</si>
  <si>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</si>
  <si>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</si>
  <si>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</si>
  <si>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</si>
  <si>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</si>
  <si>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</si>
  <si>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</si>
  <si>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</si>
  <si>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</si>
  <si>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</si>
  <si>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</si>
  <si>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</si>
  <si>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</si>
  <si>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</si>
  <si>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</si>
  <si>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</si>
  <si>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</si>
  <si>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</si>
  <si>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</si>
  <si>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</si>
  <si>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</si>
  <si>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</si>
  <si>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</si>
  <si>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</si>
  <si>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</si>
  <si>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</si>
  <si>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</si>
  <si>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</si>
  <si>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</si>
  <si>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</si>
  <si>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</si>
  <si>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</si>
  <si>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</si>
  <si>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</si>
  <si>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</si>
  <si>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</si>
  <si>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</si>
  <si>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</si>
  <si>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</si>
  <si>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</si>
  <si>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</si>
  <si>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</si>
  <si>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</si>
  <si>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</si>
  <si>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</si>
  <si>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</si>
  <si>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</si>
  <si>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</si>
  <si>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</si>
  <si>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</si>
  <si>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</si>
  <si>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</si>
  <si>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</si>
  <si>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</si>
  <si>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</si>
  <si>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</si>
  <si>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</si>
  <si>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</si>
  <si>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</si>
  <si>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</si>
  <si>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</si>
  <si>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</si>
  <si>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</si>
  <si>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</si>
  <si>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</si>
  <si>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</si>
  <si>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</si>
  <si>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</si>
  <si>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</si>
  <si>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</si>
  <si>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</si>
  <si>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</si>
  <si>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</si>
  <si>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</si>
  <si>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</si>
  <si>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</si>
  <si>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</si>
  <si>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</si>
  <si>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</si>
  <si>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</si>
  <si>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</si>
  <si>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</si>
  <si>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</si>
  <si>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</si>
  <si>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</si>
  <si>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</si>
  <si>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</si>
  <si>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</si>
  <si>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</si>
  <si>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</si>
  <si>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</si>
  <si>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</si>
  <si>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</si>
  <si>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</si>
  <si>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</si>
  <si>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</si>
  <si>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</si>
  <si>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</si>
  <si>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</si>
  <si>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</si>
  <si>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</si>
  <si>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</si>
  <si>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</si>
  <si>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</si>
  <si>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</si>
  <si>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</si>
  <si>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</si>
  <si>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</si>
  <si>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</si>
  <si>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</si>
  <si>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</si>
  <si>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</si>
  <si>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</si>
  <si>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</si>
  <si>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</si>
  <si>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</si>
  <si>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</si>
  <si>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</si>
  <si>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</si>
  <si>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</si>
  <si>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</si>
  <si>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</si>
  <si>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</si>
  <si>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</si>
  <si>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</si>
  <si>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</si>
  <si>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</si>
  <si>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</si>
  <si>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</si>
  <si>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</si>
  <si>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</si>
  <si>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</si>
  <si>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</si>
  <si>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</si>
  <si>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</si>
  <si>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</si>
  <si>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</si>
  <si>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</si>
  <si>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</si>
  <si>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</si>
  <si>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</si>
  <si>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</si>
  <si>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</si>
  <si>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</si>
  <si>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</si>
  <si>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</si>
  <si>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</si>
  <si>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</si>
  <si>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</si>
  <si>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</si>
  <si>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</si>
  <si>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</si>
  <si>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</si>
  <si>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</si>
  <si>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</si>
  <si>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</si>
  <si>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</si>
  <si>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</si>
  <si>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</si>
  <si>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</si>
  <si>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</si>
  <si>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</si>
  <si>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</si>
  <si>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</si>
  <si>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</si>
  <si>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</si>
  <si>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</si>
  <si>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</si>
  <si>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</si>
  <si>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</si>
  <si>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</si>
  <si>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</si>
  <si>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</si>
  <si>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</si>
  <si>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</si>
  <si>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</si>
  <si>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</si>
  <si>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</si>
  <si>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</si>
  <si>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</si>
  <si>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</si>
  <si>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</si>
  <si>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</si>
  <si>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</si>
  <si>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</si>
  <si>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</si>
  <si>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</si>
  <si>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</si>
  <si>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</si>
  <si>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</si>
  <si>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</si>
  <si>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</si>
  <si>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</si>
  <si>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</si>
  <si>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</si>
  <si>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</si>
  <si>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</si>
  <si>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</si>
  <si>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</si>
  <si>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</si>
  <si>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</si>
  <si>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</si>
  <si>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</si>
  <si>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</si>
  <si>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</si>
  <si>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</si>
  <si>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</si>
  <si>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</si>
  <si>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</si>
  <si>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</si>
  <si>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</si>
  <si>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</si>
  <si>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</si>
  <si>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</si>
  <si>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</si>
  <si>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</si>
  <si>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</si>
  <si>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</si>
  <si>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</si>
  <si>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</si>
  <si>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</si>
  <si>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</si>
  <si>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</si>
  <si>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</si>
  <si>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</si>
  <si>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</si>
  <si>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</si>
  <si>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</si>
  <si>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</si>
  <si>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</si>
  <si>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</si>
  <si>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</si>
  <si>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</si>
  <si>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</si>
  <si>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</si>
  <si>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</si>
  <si>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</si>
  <si>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</si>
  <si>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</si>
  <si>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</si>
  <si>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</si>
  <si>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</si>
  <si>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</si>
  <si>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</si>
  <si>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</si>
  <si>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</si>
  <si>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</si>
  <si>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</si>
  <si>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</si>
  <si>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</si>
  <si>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</si>
  <si>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</si>
  <si>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</si>
  <si>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</si>
  <si>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</si>
  <si>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</si>
  <si>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</si>
  <si>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</si>
  <si>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</si>
  <si>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</si>
  <si>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</si>
  <si>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</si>
  <si>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</si>
  <si>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</si>
  <si>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</si>
  <si>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</si>
  <si>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</si>
  <si>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</si>
  <si>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</si>
  <si>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</si>
  <si>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</si>
  <si>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</si>
  <si>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</si>
  <si>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</si>
  <si>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</si>
  <si>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</si>
  <si>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</si>
  <si>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</si>
  <si>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</si>
  <si>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</si>
  <si>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</si>
  <si>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</si>
  <si>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</si>
  <si>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</si>
  <si>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</si>
  <si>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</si>
  <si>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</si>
  <si>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</si>
  <si>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</si>
  <si>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</si>
  <si>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</si>
  <si>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</si>
  <si>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</si>
  <si>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</si>
  <si>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</si>
  <si>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</si>
  <si>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</si>
  <si>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</si>
  <si>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</si>
  <si>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</si>
  <si>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</si>
  <si>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</si>
  <si>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</si>
  <si>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</si>
  <si>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</si>
  <si>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</si>
  <si>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</si>
  <si>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</si>
  <si>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</si>
  <si>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</si>
  <si>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</si>
  <si>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</si>
  <si>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</si>
  <si>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</si>
  <si>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</si>
  <si>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</si>
  <si>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</si>
  <si>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</si>
  <si>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</si>
  <si>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</si>
  <si>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</si>
  <si>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</si>
  <si>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</si>
  <si>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</si>
  <si>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</si>
  <si>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</si>
  <si>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</si>
  <si>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</si>
  <si>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</si>
  <si>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</si>
  <si>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</si>
  <si>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</si>
  <si>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</si>
  <si>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</si>
  <si>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</si>
  <si>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</si>
  <si>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</si>
  <si>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</si>
  <si>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</si>
  <si>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</si>
  <si>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</si>
  <si>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</si>
  <si>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</si>
  <si>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</si>
  <si>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</si>
  <si>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</si>
  <si>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</si>
  <si>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</si>
  <si>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</si>
  <si>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</si>
  <si>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</si>
  <si>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</si>
  <si>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</si>
  <si>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</si>
  <si>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</si>
  <si>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</si>
  <si>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</si>
  <si>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</si>
  <si>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</si>
  <si>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</si>
  <si>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</si>
  <si>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</si>
  <si>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</si>
  <si>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</si>
  <si>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</si>
  <si>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</si>
  <si>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</si>
  <si>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</si>
  <si>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</si>
  <si>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</si>
  <si>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</si>
  <si>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</si>
  <si>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</si>
  <si>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</si>
  <si>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</si>
  <si>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</si>
  <si>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</si>
  <si>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</si>
  <si>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</si>
  <si>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</si>
  <si>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</si>
  <si>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</si>
  <si>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</si>
  <si>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</si>
  <si>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</si>
  <si>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</si>
  <si>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</si>
  <si>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</si>
  <si>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</si>
  <si>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</si>
  <si>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</si>
  <si>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</si>
  <si>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</si>
  <si>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</si>
  <si>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</si>
  <si>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</si>
  <si>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</si>
  <si>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</si>
  <si>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</si>
  <si>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</si>
  <si>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</si>
  <si>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</si>
  <si>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</si>
  <si>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</si>
  <si>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</si>
  <si>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</si>
  <si>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</si>
  <si>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</si>
  <si>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</si>
  <si>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</si>
  <si>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</si>
  <si>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</si>
  <si>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</si>
  <si>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</si>
  <si>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</si>
  <si>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</si>
  <si>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</si>
  <si>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</si>
  <si>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</si>
  <si>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</si>
  <si>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</si>
  <si>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</si>
  <si>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</si>
  <si>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</si>
  <si>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</si>
  <si>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</si>
  <si>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</si>
  <si>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</si>
  <si>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</si>
  <si>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</si>
  <si>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</si>
  <si>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</si>
  <si>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</si>
  <si>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</si>
  <si>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</si>
  <si>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</si>
  <si>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</si>
  <si>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</si>
  <si>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</si>
  <si>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</si>
  <si>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</si>
  <si>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</si>
  <si>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</si>
  <si>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</si>
  <si>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</si>
  <si>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</si>
  <si>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</si>
  <si>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</si>
  <si>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</si>
  <si>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</si>
  <si>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</si>
  <si>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</si>
  <si>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</si>
  <si>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</si>
  <si>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</si>
  <si>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</si>
  <si>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</si>
  <si>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</si>
  <si>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</si>
  <si>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</si>
  <si>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</si>
  <si>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</si>
  <si>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</si>
  <si>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</si>
  <si>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</si>
  <si>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</si>
  <si>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</si>
  <si>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</si>
  <si>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</si>
  <si>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</si>
  <si>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</si>
  <si>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</si>
  <si>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</si>
  <si>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</si>
  <si>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</si>
  <si>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</si>
  <si>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</si>
  <si>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</si>
  <si>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</si>
  <si>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</si>
  <si>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</si>
  <si>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</si>
  <si>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</si>
  <si>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</si>
  <si>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</si>
  <si>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</si>
  <si>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</si>
  <si>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</si>
  <si>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</si>
  <si>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</si>
  <si>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</si>
  <si>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</si>
  <si>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</si>
  <si>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</si>
  <si>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</si>
  <si>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</si>
  <si>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</si>
  <si>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</si>
  <si>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</si>
  <si>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</si>
  <si>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</si>
  <si>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</si>
  <si>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</si>
  <si>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</si>
  <si>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</si>
  <si>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</si>
  <si>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</si>
  <si>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</si>
  <si>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</si>
  <si>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</si>
  <si>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</si>
  <si>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</si>
  <si>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</si>
  <si>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</si>
  <si>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</si>
  <si>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</si>
  <si>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</si>
  <si>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</si>
  <si>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</si>
  <si>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</si>
  <si>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</si>
  <si>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</si>
  <si>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</si>
  <si>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</si>
  <si>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</si>
  <si>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</si>
  <si>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</si>
  <si>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</si>
  <si>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</si>
  <si>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</si>
  <si>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</si>
  <si>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</si>
  <si>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</si>
  <si>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</si>
  <si>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</si>
  <si>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</si>
  <si>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</si>
  <si>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</si>
  <si>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</si>
  <si>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</si>
  <si>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</si>
  <si>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</si>
  <si>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</si>
  <si>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</si>
  <si>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</si>
  <si>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</si>
  <si>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</si>
  <si>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</si>
  <si>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</si>
  <si>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</si>
  <si>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</si>
  <si>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</si>
  <si>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</si>
  <si>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</si>
  <si>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</si>
  <si>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</si>
  <si>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</si>
  <si>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</si>
  <si>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</si>
  <si>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</si>
  <si>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</si>
  <si>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</si>
  <si>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</si>
  <si>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</si>
  <si>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</si>
  <si>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</si>
  <si>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</si>
  <si>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</si>
  <si>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</si>
  <si>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</si>
  <si>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</si>
  <si>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</si>
  <si>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</si>
  <si>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</si>
  <si>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</si>
  <si>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</si>
  <si>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</si>
  <si>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</si>
  <si>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</si>
  <si>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</si>
  <si>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</si>
  <si>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</si>
  <si>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</si>
  <si>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</si>
  <si>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</si>
  <si>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</si>
  <si>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</si>
  <si>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</si>
  <si>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</si>
  <si>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</si>
  <si>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</si>
  <si>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</si>
  <si>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</si>
  <si>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</si>
  <si>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</si>
  <si>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</si>
  <si>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</si>
  <si>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</si>
  <si>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</si>
  <si>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</si>
  <si>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</si>
  <si>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</si>
  <si>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</si>
  <si>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</si>
  <si>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</si>
  <si>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</si>
  <si>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</si>
  <si>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</si>
  <si>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</si>
  <si>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</si>
  <si>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</si>
  <si>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</si>
  <si>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</si>
  <si>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</si>
  <si>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</si>
  <si>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</si>
  <si>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</si>
  <si>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</si>
  <si>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</si>
  <si>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</si>
  <si>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</si>
  <si>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</si>
  <si>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</si>
  <si>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</si>
  <si>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</si>
  <si>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</si>
  <si>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</si>
  <si>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</si>
  <si>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</si>
  <si>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</si>
  <si>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</si>
  <si>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</si>
  <si>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</si>
  <si>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</si>
  <si>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</si>
  <si>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</si>
  <si>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</si>
  <si>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</si>
  <si>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</si>
  <si>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</si>
  <si>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</si>
  <si>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</si>
  <si>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</si>
  <si>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</si>
  <si>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</si>
  <si>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</si>
  <si>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</si>
  <si>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</si>
  <si>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</si>
  <si>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</si>
  <si>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</si>
  <si>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</si>
  <si>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</si>
  <si>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</si>
  <si>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</si>
  <si>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</si>
  <si>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</si>
  <si>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</si>
  <si>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</si>
  <si>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</si>
  <si>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</si>
  <si>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</si>
  <si>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</si>
  <si>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</si>
  <si>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</si>
  <si>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</si>
  <si>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</si>
  <si>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</si>
  <si>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</si>
  <si>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</si>
  <si>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</si>
  <si>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</si>
  <si>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</si>
  <si>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</si>
  <si>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</si>
  <si>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</si>
  <si>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</si>
  <si>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</si>
  <si>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</si>
  <si>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</si>
  <si>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</si>
  <si>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</si>
  <si>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</si>
  <si>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</si>
  <si>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</si>
  <si>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</si>
  <si>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</si>
  <si>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</si>
  <si>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</si>
  <si>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</si>
  <si>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</si>
  <si>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</si>
  <si>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</si>
  <si>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</si>
  <si>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</si>
  <si>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</si>
  <si>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</si>
  <si>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</si>
  <si>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</si>
  <si>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</si>
  <si>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</si>
  <si>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</si>
  <si>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</si>
  <si>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</si>
  <si>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</si>
  <si>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</si>
  <si>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</si>
  <si>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</si>
  <si>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</si>
  <si>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</si>
  <si>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</si>
  <si>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</si>
  <si>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</si>
  <si>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</si>
  <si>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</si>
  <si>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</si>
  <si>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</si>
  <si>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</si>
  <si>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</si>
  <si>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</si>
  <si>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</si>
  <si>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</si>
  <si>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</si>
  <si>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</si>
  <si>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</si>
  <si>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</si>
  <si>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</si>
  <si>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</si>
  <si>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</si>
  <si>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</si>
  <si>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</si>
  <si>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</si>
  <si>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</si>
  <si>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</si>
  <si>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</si>
  <si>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</si>
  <si>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</si>
  <si>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</si>
  <si>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</si>
  <si>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</si>
  <si>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</si>
  <si>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</si>
  <si>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</si>
  <si>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</si>
  <si>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</si>
  <si>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</si>
  <si>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</si>
  <si>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</si>
  <si>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</si>
  <si>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</si>
  <si>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</si>
  <si>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</si>
  <si>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</si>
  <si>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</si>
  <si>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</si>
  <si>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</si>
  <si>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</si>
  <si>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</si>
  <si>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</si>
  <si>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</si>
  <si>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</si>
  <si>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</si>
  <si>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</si>
  <si>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</si>
  <si>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</si>
  <si>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</si>
  <si>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</si>
  <si>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</si>
  <si>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</si>
  <si>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</si>
  <si>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</si>
  <si>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</si>
  <si>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</si>
  <si>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</si>
  <si>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</si>
  <si>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</si>
  <si>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</si>
  <si>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</si>
  <si>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</si>
  <si>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</si>
  <si>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</si>
  <si>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</si>
  <si>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</si>
  <si>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</si>
  <si>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</si>
  <si>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</si>
  <si>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</si>
  <si>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</si>
  <si>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</si>
  <si>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</si>
  <si>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</si>
  <si>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</si>
  <si>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</si>
  <si>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</si>
  <si>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</si>
  <si>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</si>
  <si>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</si>
  <si>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</si>
  <si>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</si>
  <si>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</si>
  <si>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</si>
  <si>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</si>
  <si>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</si>
  <si>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</si>
  <si>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</si>
  <si>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</si>
  <si>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</si>
  <si>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</si>
  <si>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</si>
  <si>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</si>
  <si>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</si>
  <si>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</si>
  <si>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</si>
  <si>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</si>
  <si>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</si>
  <si>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</si>
  <si>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</si>
  <si>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</si>
  <si>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</si>
  <si>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</si>
  <si>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</si>
  <si>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</si>
  <si>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</si>
  <si>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</si>
  <si>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</si>
  <si>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</si>
  <si>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</si>
  <si>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</si>
  <si>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</si>
  <si>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</si>
  <si>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</si>
  <si>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</si>
  <si>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</si>
  <si>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</si>
  <si>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</si>
  <si>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</si>
  <si>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</si>
  <si>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</si>
  <si>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</si>
  <si>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</si>
  <si>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</si>
  <si>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</si>
  <si>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</si>
  <si>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</si>
  <si>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</si>
  <si>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</si>
  <si>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</si>
  <si>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</si>
  <si>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</si>
  <si>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</si>
  <si>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</si>
  <si>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</si>
  <si>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</si>
  <si>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</si>
  <si>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</si>
  <si>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</si>
  <si>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</si>
  <si>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</si>
  <si>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</si>
  <si>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</si>
  <si>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</si>
  <si>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</si>
  <si>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</si>
  <si>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</si>
  <si>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</si>
  <si>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</si>
  <si>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</si>
  <si>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</si>
  <si>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</si>
  <si>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</si>
  <si>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</si>
  <si>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</si>
  <si>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</si>
  <si>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</si>
  <si>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</si>
  <si>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</si>
  <si>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</si>
  <si>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</si>
  <si>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</si>
  <si>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</si>
  <si>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</si>
  <si>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</si>
  <si>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</si>
  <si>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</si>
  <si>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</si>
  <si>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</si>
  <si>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</si>
  <si>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</si>
  <si>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</si>
  <si>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</si>
  <si>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</si>
  <si>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</si>
  <si>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</si>
  <si>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</si>
  <si>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</si>
  <si>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</si>
  <si>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</si>
  <si>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</si>
  <si>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</si>
  <si>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</si>
  <si>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</si>
  <si>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</si>
  <si>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</si>
  <si>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</si>
  <si>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</si>
  <si>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</si>
  <si>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</si>
  <si>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</si>
  <si>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</si>
  <si>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</si>
  <si>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</si>
  <si>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</si>
  <si>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</si>
  <si>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</si>
  <si>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</si>
  <si>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</si>
  <si>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</si>
  <si>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</si>
  <si>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</si>
  <si>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</si>
  <si>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</si>
  <si>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</si>
  <si>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</si>
  <si>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</si>
  <si>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</si>
  <si>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</si>
  <si>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</si>
  <si>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</si>
  <si>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</si>
  <si>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</si>
  <si>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</si>
  <si>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</si>
  <si>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</si>
  <si>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</si>
  <si>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</si>
  <si>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</si>
  <si>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</si>
  <si>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</si>
  <si>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</si>
  <si>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</si>
  <si>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</si>
  <si>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</si>
  <si>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</si>
  <si>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</si>
  <si>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</si>
  <si>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</si>
  <si>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</si>
  <si>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</si>
  <si>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</si>
  <si>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</si>
  <si>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</si>
  <si>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</si>
  <si>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</si>
  <si>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</si>
  <si>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</si>
  <si>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</si>
  <si>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</si>
  <si>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</si>
  <si>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</si>
  <si>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</si>
  <si>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</si>
  <si>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</si>
  <si>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</si>
  <si>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</si>
  <si>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</si>
  <si>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</si>
  <si>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</si>
  <si>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</si>
  <si>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</si>
  <si>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</si>
  <si>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</si>
  <si>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</si>
  <si>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</si>
  <si>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</si>
  <si>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</si>
  <si>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</si>
  <si>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</si>
  <si>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</si>
  <si>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</si>
  <si>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</si>
  <si>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</si>
  <si>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</si>
  <si>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</si>
  <si>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</si>
  <si>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</si>
  <si>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</si>
  <si>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</si>
  <si>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</si>
  <si>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</si>
  <si>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</si>
  <si>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</si>
  <si>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</si>
  <si>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</si>
  <si>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</si>
  <si>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</si>
  <si>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</si>
  <si>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</si>
  <si>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</si>
  <si>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</si>
  <si>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</si>
  <si>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</si>
  <si>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</si>
  <si>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</si>
  <si>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</si>
  <si>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</si>
  <si>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</si>
  <si>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</si>
  <si>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</si>
  <si>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</si>
  <si>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</si>
  <si>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</si>
  <si>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</si>
  <si>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</si>
  <si>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</si>
  <si>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</si>
  <si>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</si>
  <si>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</si>
  <si>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</si>
  <si>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</si>
  <si>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</si>
  <si>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</si>
  <si>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</si>
  <si>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</si>
  <si>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</si>
  <si>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</si>
  <si>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</si>
  <si>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</si>
  <si>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</si>
  <si>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</si>
  <si>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</si>
  <si>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</si>
  <si>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</si>
  <si>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</si>
  <si>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</si>
  <si>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</si>
  <si>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</si>
  <si>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</si>
  <si>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</si>
  <si>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</si>
  <si>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</si>
  <si>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</si>
  <si>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</si>
  <si>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</si>
  <si>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</si>
  <si>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</si>
  <si>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</si>
  <si>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</si>
  <si>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</si>
  <si>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</si>
  <si>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</si>
  <si>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</si>
  <si>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</si>
  <si>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</si>
  <si>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</si>
  <si>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</si>
  <si>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</si>
  <si>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</si>
  <si>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</si>
  <si>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</si>
  <si>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</si>
  <si>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</si>
  <si>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</si>
  <si>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</si>
  <si>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</si>
  <si>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</si>
  <si>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</si>
  <si>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</si>
  <si>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</si>
  <si>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</si>
  <si>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</si>
  <si>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</si>
  <si>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</si>
  <si>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</si>
  <si>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</si>
  <si>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</si>
  <si>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</si>
  <si>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</si>
  <si>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</si>
  <si>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</si>
  <si>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</si>
  <si>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</si>
  <si>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</si>
  <si>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</si>
  <si>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</si>
  <si>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</si>
  <si>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</si>
  <si>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</si>
  <si>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</si>
  <si>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</si>
  <si>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</si>
  <si>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</si>
  <si>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</si>
  <si>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</si>
  <si>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</si>
  <si>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</si>
  <si>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</si>
  <si>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</si>
  <si>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</si>
  <si>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</si>
  <si>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</si>
  <si>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</si>
  <si>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</si>
  <si>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</si>
  <si>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</si>
  <si>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</si>
  <si>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</si>
  <si>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</si>
  <si>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</si>
  <si>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</si>
  <si>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</si>
  <si>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</si>
  <si>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</si>
  <si>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</si>
  <si>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</si>
  <si>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</si>
  <si>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</si>
  <si>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</si>
  <si>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</si>
  <si>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</si>
  <si>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</si>
  <si>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</si>
  <si>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</si>
  <si>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</si>
  <si>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</si>
  <si>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</si>
  <si>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</si>
  <si>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</si>
  <si>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</si>
  <si>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</si>
  <si>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</si>
  <si>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</si>
  <si>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</si>
  <si>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</si>
  <si>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</si>
  <si>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</si>
  <si>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</si>
  <si>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</si>
  <si>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</si>
  <si>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</si>
  <si>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</si>
  <si>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</si>
  <si>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</si>
  <si>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</si>
  <si>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</si>
  <si>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</si>
  <si>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</si>
  <si>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</si>
  <si>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</si>
  <si>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</si>
  <si>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</si>
  <si>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</si>
  <si>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</si>
  <si>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</si>
  <si>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</si>
  <si>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</si>
  <si>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</si>
  <si>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</si>
  <si>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</si>
  <si>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</si>
  <si>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</si>
  <si>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</si>
  <si>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</si>
  <si>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</si>
  <si>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</si>
  <si>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</si>
  <si>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</si>
  <si>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</si>
  <si>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</si>
  <si>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</si>
  <si>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</si>
  <si>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</si>
  <si>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</si>
  <si>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</si>
  <si>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</si>
  <si>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</si>
  <si>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</si>
  <si>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</si>
  <si>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</si>
  <si>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</si>
  <si>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</si>
  <si>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</si>
  <si>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</si>
  <si>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</si>
  <si>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</si>
  <si>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</si>
  <si>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</si>
  <si>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</si>
  <si>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</si>
  <si>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</si>
  <si>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</si>
  <si>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</si>
  <si>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</si>
  <si>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</si>
  <si>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</si>
  <si>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</si>
  <si>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</si>
  <si>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</si>
  <si>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</si>
  <si>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</si>
  <si>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</si>
  <si>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</si>
  <si>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</si>
  <si>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</si>
  <si>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</si>
  <si>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</si>
  <si>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</si>
  <si>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</si>
  <si>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</si>
  <si>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</si>
  <si>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</si>
  <si>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</si>
  <si>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</si>
  <si>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</si>
  <si>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</si>
  <si>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</si>
  <si>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</si>
  <si>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</si>
  <si>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</si>
  <si>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</si>
  <si>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</si>
  <si>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</si>
  <si>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</si>
  <si>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</si>
  <si>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</si>
  <si>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</si>
  <si>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</si>
  <si>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</si>
  <si>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</si>
  <si>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</si>
  <si>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</si>
  <si>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</si>
  <si>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</si>
  <si>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</si>
  <si>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</si>
  <si>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</si>
  <si>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</si>
  <si>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</si>
  <si>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</si>
  <si>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</si>
  <si>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</si>
  <si>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</si>
  <si>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</si>
  <si>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</si>
  <si>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</si>
  <si>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</si>
  <si>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</si>
  <si>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</si>
  <si>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</si>
  <si>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</si>
  <si>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</si>
  <si>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</si>
  <si>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</si>
  <si>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</si>
  <si>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</si>
  <si>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</si>
  <si>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</si>
  <si>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</si>
  <si>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</si>
  <si>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</si>
  <si>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</si>
  <si>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</si>
  <si>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</si>
  <si>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</si>
  <si>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</si>
  <si>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</si>
  <si>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</si>
  <si>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</si>
  <si>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</si>
  <si>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</si>
  <si>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</si>
  <si>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</si>
  <si>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</si>
  <si>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</si>
  <si>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</si>
  <si>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</si>
  <si>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</si>
  <si>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</si>
  <si>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</si>
  <si>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</si>
  <si>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</si>
  <si>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</si>
  <si>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</si>
  <si>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</si>
  <si>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</si>
  <si>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</si>
  <si>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</si>
  <si>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</si>
  <si>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</si>
  <si>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</si>
  <si>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</si>
  <si>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</si>
  <si>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</si>
  <si>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</si>
  <si>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</si>
  <si>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</si>
  <si>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</si>
  <si>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</si>
  <si>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</si>
  <si>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</si>
  <si>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</si>
  <si>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</si>
  <si>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</si>
  <si>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</si>
  <si>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</si>
  <si>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</si>
  <si>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</si>
  <si>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</si>
  <si>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</si>
  <si>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</si>
  <si>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</si>
  <si>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</si>
  <si>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</si>
  <si>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</si>
  <si>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</si>
  <si>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</si>
  <si>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</si>
  <si>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</si>
  <si>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</si>
  <si>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</si>
  <si>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</si>
  <si>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</si>
  <si>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</si>
  <si>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</si>
  <si>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</si>
  <si>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</si>
  <si>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</si>
  <si>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</si>
  <si>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</si>
  <si>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</si>
  <si>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</si>
  <si>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</si>
  <si>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</si>
  <si>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</si>
  <si>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</si>
  <si>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</si>
  <si>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</si>
  <si>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</si>
  <si>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</si>
  <si>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</si>
  <si>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</si>
  <si>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</si>
  <si>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</si>
  <si>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</si>
  <si>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</si>
  <si>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</si>
  <si>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</si>
  <si>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</si>
  <si>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</si>
  <si>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</si>
  <si>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</si>
  <si>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</si>
  <si>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</si>
  <si>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</si>
  <si>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</si>
  <si>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</si>
  <si>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</si>
  <si>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</si>
  <si>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</si>
  <si>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</si>
  <si>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</si>
  <si>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</si>
  <si>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</si>
  <si>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</si>
  <si>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</si>
  <si>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</si>
  <si>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</si>
  <si>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</si>
  <si>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</si>
  <si>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</si>
  <si>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</si>
  <si>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</si>
  <si>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</si>
  <si>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</si>
  <si>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</si>
  <si>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</si>
  <si>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</si>
  <si>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</si>
  <si>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</si>
  <si>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</si>
  <si>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</si>
  <si>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</si>
  <si>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</si>
  <si>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</si>
  <si>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</si>
  <si>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</si>
  <si>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</si>
  <si>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</si>
  <si>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</si>
  <si>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</si>
  <si>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</si>
  <si>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</si>
  <si>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</si>
  <si>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</si>
  <si>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</si>
  <si>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</si>
  <si>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</si>
  <si>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</si>
  <si>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</si>
  <si>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</si>
  <si>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</si>
  <si>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</si>
  <si>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</si>
  <si>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</si>
  <si>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</si>
  <si>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</si>
  <si>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</si>
  <si>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</si>
  <si>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</si>
  <si>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</si>
  <si>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</si>
  <si>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</si>
  <si>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</si>
  <si>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</si>
  <si>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</si>
  <si>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</si>
  <si>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</si>
  <si>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</si>
  <si>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</si>
  <si>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</si>
  <si>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</si>
  <si>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</si>
  <si>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</si>
  <si>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</si>
  <si>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</si>
  <si>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</si>
  <si>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</si>
  <si>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</si>
  <si>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</si>
  <si>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</si>
  <si>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</si>
  <si>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</si>
  <si>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</si>
  <si>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</si>
  <si>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</si>
  <si>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</si>
  <si>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</si>
  <si>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</si>
  <si>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</si>
  <si>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</si>
  <si>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</si>
  <si>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</si>
  <si>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</si>
  <si>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</si>
  <si>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</si>
  <si>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</si>
  <si>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</si>
  <si>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</si>
  <si>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</si>
  <si>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</si>
  <si>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</si>
  <si>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</si>
  <si>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</si>
  <si>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</si>
  <si>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</si>
  <si>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</si>
  <si>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</si>
  <si>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</si>
  <si>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</si>
  <si>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</si>
  <si>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</si>
  <si>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</si>
  <si>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</si>
  <si>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</si>
  <si>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</si>
  <si>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</si>
  <si>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</si>
  <si>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</si>
  <si>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</si>
  <si>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</si>
  <si>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</si>
  <si>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</si>
  <si>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</si>
  <si>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</si>
  <si>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</si>
  <si>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</si>
  <si>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</si>
  <si>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</si>
  <si>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</si>
  <si>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</si>
  <si>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</si>
  <si>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</si>
  <si>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</si>
  <si>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</si>
  <si>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</si>
  <si>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</si>
  <si>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</si>
  <si>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</si>
  <si>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</si>
  <si>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</si>
  <si>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</si>
  <si>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</si>
  <si>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</si>
  <si>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</si>
  <si>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</si>
  <si>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</si>
  <si>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</si>
  <si>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</si>
  <si>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</si>
  <si>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</si>
  <si>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</si>
  <si>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</si>
  <si>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</si>
  <si>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</si>
  <si>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</si>
  <si>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</si>
  <si>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</si>
  <si>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</si>
  <si>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</si>
  <si>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</si>
  <si>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</si>
  <si>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</si>
  <si>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</si>
  <si>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</si>
  <si>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</si>
  <si>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</si>
  <si>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</si>
  <si>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</si>
  <si>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</si>
  <si>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</si>
  <si>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</si>
  <si>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</si>
  <si>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</si>
  <si>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</si>
  <si>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</si>
  <si>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</si>
  <si>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</si>
  <si>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</si>
  <si>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</si>
  <si>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</si>
  <si>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</si>
  <si>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</si>
  <si>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</si>
  <si>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</si>
  <si>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</si>
  <si>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</si>
  <si>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</si>
  <si>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</si>
  <si>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</si>
  <si>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</si>
  <si>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</si>
  <si>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</si>
  <si>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</si>
  <si>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</si>
  <si>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</si>
  <si>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</si>
  <si>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</si>
  <si>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</si>
  <si>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</si>
  <si>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</si>
  <si>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</si>
  <si>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</si>
  <si>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</si>
  <si>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</si>
  <si>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</si>
  <si>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</si>
  <si>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</si>
  <si>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</si>
  <si>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</si>
  <si>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</si>
  <si>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</si>
  <si>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</si>
  <si>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</si>
  <si>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</si>
  <si>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</si>
  <si>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</si>
  <si>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</si>
  <si>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</si>
  <si>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</si>
  <si>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</si>
  <si>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</si>
  <si>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</si>
  <si>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</si>
  <si>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</si>
  <si>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</si>
  <si>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</si>
  <si>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</si>
  <si>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</si>
  <si>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</si>
  <si>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</si>
  <si>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</si>
  <si>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</si>
  <si>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</si>
  <si>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</si>
  <si>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</si>
  <si>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</si>
  <si>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</si>
  <si>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</si>
  <si>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</si>
  <si>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</si>
  <si>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</si>
  <si>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</si>
  <si>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</si>
  <si>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</si>
  <si>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</si>
  <si>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</si>
  <si>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</si>
  <si>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</si>
  <si>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</si>
  <si>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</si>
  <si>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</si>
  <si>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</si>
  <si>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</si>
  <si>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</si>
  <si>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</si>
  <si>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</si>
  <si>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</si>
  <si>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</si>
  <si>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</si>
  <si>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</si>
  <si>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</si>
  <si>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</si>
  <si>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</si>
  <si>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</si>
  <si>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</si>
  <si>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</si>
  <si>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</si>
  <si>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</si>
  <si>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</si>
  <si>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</si>
  <si>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</si>
  <si>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</si>
  <si>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</si>
  <si>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</si>
  <si>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</si>
  <si>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</si>
  <si>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</si>
  <si>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</si>
  <si>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</si>
  <si>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</si>
  <si>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</si>
  <si>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</si>
  <si>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</si>
  <si>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</si>
  <si>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</si>
  <si>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</si>
  <si>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</si>
  <si>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</si>
  <si>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</si>
  <si>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</si>
  <si>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</si>
  <si>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</si>
  <si>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</si>
  <si>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</si>
  <si>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</si>
  <si>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</si>
  <si>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</si>
  <si>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</si>
  <si>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</si>
  <si>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</si>
  <si>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</si>
  <si>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</si>
  <si>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</si>
  <si>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</si>
  <si>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</si>
  <si>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</si>
  <si>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</si>
  <si>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</si>
  <si>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</si>
  <si>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</si>
  <si>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</si>
  <si>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</si>
  <si>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</si>
  <si>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</si>
  <si>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</si>
  <si>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</si>
  <si>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</si>
  <si>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</si>
  <si>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</si>
  <si>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</si>
  <si>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</si>
  <si>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</si>
  <si>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</si>
  <si>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</si>
  <si>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</si>
  <si>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</si>
  <si>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</si>
  <si>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</si>
  <si>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</si>
  <si>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</si>
  <si>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</si>
  <si>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</si>
  <si>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</si>
  <si>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</si>
  <si>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</si>
  <si>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</si>
  <si>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</si>
  <si>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</si>
  <si>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</si>
  <si>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</si>
  <si>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</si>
  <si>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</si>
  <si>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</si>
  <si>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</si>
  <si>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</si>
  <si>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</si>
  <si>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</si>
  <si>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</si>
  <si>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</si>
  <si>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</si>
  <si>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</si>
  <si>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</si>
  <si>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</si>
  <si>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</si>
  <si>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</si>
  <si>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</si>
  <si>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</si>
  <si>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</si>
  <si>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</si>
  <si>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</si>
  <si>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</si>
  <si>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</si>
  <si>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</si>
  <si>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</si>
  <si>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</si>
  <si>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</si>
  <si>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</si>
  <si>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</si>
  <si>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</si>
  <si>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</si>
  <si>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</si>
  <si>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</si>
  <si>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</si>
  <si>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</si>
  <si>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</si>
  <si>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</si>
  <si>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</si>
  <si>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</si>
  <si>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</si>
  <si>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</si>
  <si>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</si>
  <si>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</si>
  <si>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</si>
  <si>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</si>
  <si>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</si>
  <si>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</si>
  <si>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</si>
  <si>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</si>
  <si>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</si>
  <si>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</si>
  <si>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</si>
  <si>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</si>
  <si>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</si>
  <si>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</si>
  <si>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</si>
  <si>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</si>
  <si>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</si>
  <si>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</si>
  <si>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</si>
  <si>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</si>
  <si>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</si>
  <si>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</si>
  <si>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</si>
  <si>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</si>
  <si>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</si>
  <si>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</si>
  <si>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</si>
  <si>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</si>
  <si>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</si>
  <si>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</si>
  <si>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</si>
  <si>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</si>
  <si>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</si>
  <si>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</si>
  <si>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</si>
  <si>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</si>
  <si>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</si>
  <si>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</si>
  <si>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</si>
  <si>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</si>
  <si>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</si>
  <si>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</si>
  <si>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</si>
  <si>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</si>
  <si>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</si>
  <si>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</si>
  <si>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</si>
  <si>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</si>
  <si>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</si>
  <si>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</si>
  <si>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</si>
  <si>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</si>
  <si>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</si>
  <si>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</si>
  <si>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</si>
  <si>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</si>
  <si>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</si>
  <si>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</si>
  <si>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</si>
  <si>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</si>
  <si>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</si>
  <si>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</si>
  <si>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</si>
  <si>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</si>
  <si>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</si>
  <si>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</si>
  <si>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</si>
  <si>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</si>
  <si>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</si>
  <si>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</si>
  <si>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</si>
  <si>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</si>
  <si>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</si>
  <si>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</si>
  <si>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</si>
  <si>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</si>
  <si>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</si>
  <si>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</si>
  <si>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</si>
  <si>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</si>
  <si>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</si>
  <si>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</si>
  <si>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</si>
  <si>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</si>
  <si>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</si>
  <si>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</si>
  <si>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</si>
  <si>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</si>
  <si>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</si>
  <si>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</si>
  <si>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</si>
  <si>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</si>
  <si>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</si>
  <si>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</si>
  <si>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</si>
  <si>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</si>
  <si>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</si>
  <si>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</si>
  <si>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</si>
  <si>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</si>
  <si>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</si>
  <si>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</si>
  <si>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</si>
  <si>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</si>
  <si>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</si>
  <si>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</si>
  <si>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</si>
  <si>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</si>
  <si>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</si>
  <si>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</si>
  <si>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</si>
  <si>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</si>
  <si>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</si>
  <si>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</si>
  <si>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</si>
  <si>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</si>
  <si>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</si>
  <si>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</si>
  <si>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</si>
  <si>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</si>
  <si>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</si>
  <si>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</si>
  <si>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</si>
  <si>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</si>
  <si>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</si>
  <si>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</si>
  <si>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</si>
  <si>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</si>
  <si>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</si>
  <si>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</si>
  <si>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</si>
  <si>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</si>
  <si>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</si>
  <si>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</si>
  <si>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</si>
  <si>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</si>
  <si>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</si>
  <si>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</si>
  <si>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</si>
  <si>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</si>
  <si>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</si>
  <si>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</si>
  <si>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</si>
  <si>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</si>
  <si>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</si>
  <si>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</si>
  <si>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</si>
  <si>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</si>
  <si>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</si>
  <si>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</si>
  <si>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</si>
  <si>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</si>
  <si>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</si>
  <si>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</si>
  <si>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</si>
  <si>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</si>
  <si>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</si>
  <si>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</si>
  <si>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</si>
  <si>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</si>
  <si>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</si>
  <si>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</si>
  <si>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</si>
  <si>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</si>
  <si>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</si>
  <si>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</si>
  <si>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</si>
  <si>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</si>
  <si>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</si>
  <si>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</si>
  <si>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</si>
  <si>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</si>
  <si>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</si>
  <si>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</si>
  <si>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</si>
  <si>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</si>
  <si>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</si>
  <si>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</si>
  <si>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</si>
  <si>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</si>
  <si>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</si>
  <si>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</si>
  <si>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</si>
  <si>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</si>
  <si>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</si>
  <si>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</si>
  <si>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</si>
  <si>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</si>
  <si>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</si>
  <si>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</si>
  <si>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</si>
  <si>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</si>
  <si>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</si>
  <si>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</si>
  <si>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</si>
  <si>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</si>
  <si>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</si>
  <si>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</si>
  <si>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</si>
  <si>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</si>
  <si>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</si>
  <si>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</si>
  <si>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</si>
  <si>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</si>
  <si>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</si>
  <si>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</si>
  <si>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</si>
  <si>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</si>
  <si>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</si>
  <si>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</si>
  <si>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</si>
  <si>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</si>
  <si>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</si>
  <si>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</si>
  <si>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</si>
  <si>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</si>
  <si>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</si>
  <si>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</si>
  <si>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</si>
  <si>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</si>
  <si>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</si>
  <si>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</si>
  <si>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</si>
  <si>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</si>
  <si>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</si>
  <si>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</si>
  <si>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</si>
  <si>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</si>
  <si>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</si>
  <si>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</si>
  <si>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</si>
  <si>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</si>
  <si>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</si>
  <si>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</si>
  <si>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</si>
  <si>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</si>
  <si>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</si>
  <si>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</si>
  <si>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</si>
  <si>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</si>
  <si>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</si>
  <si>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</si>
  <si>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</si>
  <si>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</si>
  <si>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</si>
  <si>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</si>
  <si>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</si>
  <si>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</si>
  <si>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</si>
  <si>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</si>
  <si>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</si>
  <si>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</si>
  <si>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</si>
  <si>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</si>
  <si>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</si>
  <si>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</si>
  <si>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</si>
  <si>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</si>
  <si>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</si>
  <si>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</si>
  <si>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</si>
  <si>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</si>
  <si>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</si>
  <si>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</si>
  <si>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</si>
  <si>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</si>
  <si>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</si>
  <si>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</si>
  <si>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</si>
  <si>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</si>
  <si>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</si>
  <si>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</si>
  <si>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</si>
  <si>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</si>
  <si>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</si>
  <si>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</si>
  <si>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</si>
  <si>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</si>
  <si>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</si>
  <si>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</si>
  <si>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</si>
  <si>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</si>
  <si>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</si>
  <si>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</si>
  <si>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</si>
  <si>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</si>
  <si>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</si>
  <si>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</si>
  <si>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</si>
  <si>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</si>
  <si>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</si>
  <si>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</si>
  <si>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</si>
  <si>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</si>
  <si>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</si>
  <si>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</si>
  <si>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</si>
  <si>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</si>
  <si>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</si>
  <si>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</si>
  <si>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</si>
  <si>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</si>
  <si>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</si>
  <si>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</si>
  <si>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</si>
  <si>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</si>
  <si>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</si>
  <si>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</si>
  <si>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</si>
  <si>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</si>
  <si>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</si>
  <si>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</si>
  <si>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</si>
  <si>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</si>
  <si>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</si>
  <si>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</si>
  <si>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</si>
  <si>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</si>
  <si>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</si>
  <si>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</si>
  <si>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</si>
  <si>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</si>
  <si>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</si>
  <si>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</si>
  <si>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</si>
  <si>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</si>
  <si>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</si>
  <si>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</si>
  <si>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</si>
  <si>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</si>
  <si>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</si>
  <si>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</si>
  <si>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</si>
  <si>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</si>
  <si>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</si>
  <si>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</si>
  <si>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</si>
  <si>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</si>
  <si>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</si>
  <si>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</si>
  <si>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</si>
  <si>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</si>
  <si>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</si>
  <si>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</si>
  <si>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</si>
  <si>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</si>
  <si>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</si>
  <si>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</si>
  <si>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</si>
  <si>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</si>
  <si>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</si>
  <si>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</si>
  <si>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</si>
  <si>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</si>
  <si>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</si>
  <si>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</si>
  <si>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</si>
  <si>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</si>
  <si>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</si>
  <si>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</si>
  <si>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</si>
  <si>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</si>
  <si>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</si>
  <si>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</si>
  <si>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</si>
  <si>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</si>
  <si>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</si>
  <si>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</si>
  <si>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</si>
  <si>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</si>
  <si>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</si>
  <si>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</si>
  <si>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</si>
  <si>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</si>
  <si>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</si>
  <si>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</si>
  <si>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</si>
  <si>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</si>
  <si>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</si>
  <si>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</si>
  <si>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</si>
  <si>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</si>
  <si>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</si>
  <si>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</si>
  <si>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</si>
  <si>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</si>
  <si>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</si>
  <si>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</si>
  <si>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</si>
  <si>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</si>
  <si>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</si>
  <si>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</si>
  <si>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</si>
  <si>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</si>
  <si>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</si>
  <si>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</si>
  <si>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</si>
  <si>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</si>
  <si>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</si>
  <si>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</si>
  <si>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</si>
  <si>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</si>
  <si>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</si>
  <si>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</si>
  <si>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</si>
  <si>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</si>
  <si>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</si>
  <si>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</si>
  <si>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</si>
  <si>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</si>
  <si>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</si>
  <si>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</si>
  <si>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</si>
  <si>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</si>
  <si>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</si>
  <si>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</si>
  <si>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</si>
  <si>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</si>
  <si>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</si>
  <si>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</si>
  <si>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</si>
  <si>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</si>
  <si>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</si>
  <si>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</si>
  <si>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</si>
  <si>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</si>
  <si>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</si>
  <si>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</si>
  <si>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</si>
  <si>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</si>
  <si>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</si>
  <si>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</si>
  <si>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</si>
  <si>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</si>
  <si>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</si>
  <si>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</si>
  <si>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</si>
  <si>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</si>
  <si>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</si>
  <si>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</si>
  <si>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</si>
  <si>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</si>
  <si>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</si>
  <si>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</si>
  <si>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</si>
  <si>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</si>
  <si>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</si>
  <si>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</si>
  <si>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</si>
  <si>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</si>
  <si>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</si>
  <si>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</si>
  <si>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</si>
  <si>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</si>
  <si>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</si>
  <si>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</si>
  <si>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</si>
  <si>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</si>
  <si>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</si>
  <si>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</si>
  <si>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</si>
  <si>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</si>
  <si>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</si>
  <si>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</si>
  <si>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</si>
  <si>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</si>
  <si>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</si>
  <si>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</si>
  <si>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</si>
  <si>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</si>
  <si>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</si>
  <si>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</si>
  <si>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</si>
  <si>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</si>
  <si>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</si>
  <si>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</si>
  <si>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</si>
  <si>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</si>
  <si>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</si>
  <si>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</si>
  <si>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</si>
  <si>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</si>
  <si>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</si>
  <si>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</si>
  <si>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</si>
  <si>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</si>
  <si>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</si>
  <si>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</si>
  <si>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</si>
  <si>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</si>
  <si>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</si>
  <si>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</si>
  <si>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</si>
  <si>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</si>
  <si>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</si>
  <si>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</si>
  <si>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</si>
  <si>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</si>
  <si>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</si>
  <si>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</si>
  <si>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</si>
  <si>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</si>
  <si>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</si>
  <si>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</si>
  <si>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</si>
  <si>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</si>
  <si>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</si>
  <si>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</si>
  <si>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</si>
  <si>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</si>
  <si>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</si>
  <si>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</si>
  <si>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</si>
  <si>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</si>
  <si>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</si>
  <si>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</si>
  <si>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</si>
  <si>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</si>
  <si>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</si>
  <si>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</si>
  <si>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</si>
  <si>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</si>
  <si>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</si>
  <si>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</si>
  <si>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</si>
  <si>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</si>
  <si>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</si>
  <si>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</si>
  <si>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</si>
  <si>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</si>
  <si>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</si>
  <si>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</si>
  <si>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</si>
  <si>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</si>
  <si>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</si>
  <si>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</si>
  <si>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</si>
  <si>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</si>
  <si>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</si>
  <si>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</si>
  <si>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</si>
  <si>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</si>
  <si>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</si>
  <si>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</si>
  <si>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</si>
  <si>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</si>
  <si>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</si>
  <si>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</si>
  <si>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</si>
  <si>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</si>
  <si>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</si>
  <si>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</si>
  <si>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</si>
  <si>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</si>
  <si>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</si>
  <si>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</si>
  <si>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</si>
  <si>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</si>
  <si>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</si>
  <si>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</si>
  <si>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</si>
  <si>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</si>
  <si>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</si>
  <si>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</si>
  <si>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</si>
  <si>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</si>
  <si>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</si>
  <si>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</si>
  <si>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</si>
  <si>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</si>
  <si>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</si>
  <si>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</si>
  <si>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</si>
  <si>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</si>
  <si>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</si>
  <si>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</si>
  <si>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</si>
  <si>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</si>
  <si>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</si>
  <si>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</si>
  <si>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</si>
  <si>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</si>
  <si>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</si>
  <si>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</si>
  <si>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</si>
  <si>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</si>
  <si>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</si>
  <si>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</si>
  <si>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</si>
  <si>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</si>
  <si>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</si>
  <si>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</si>
  <si>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</si>
  <si>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</si>
  <si>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</si>
  <si>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</si>
  <si>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</si>
  <si>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</si>
  <si>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</si>
  <si>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</si>
  <si>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</si>
  <si>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</si>
  <si>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</si>
  <si>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</si>
  <si>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</si>
  <si>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</si>
  <si>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</si>
  <si>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</si>
  <si>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</si>
  <si>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</si>
  <si>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</si>
  <si>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</si>
  <si>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</si>
  <si>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</si>
  <si>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</si>
  <si>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</si>
  <si>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</si>
  <si>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</si>
  <si>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</si>
  <si>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</si>
  <si>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</si>
  <si>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</si>
  <si>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</si>
  <si>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</si>
  <si>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</si>
  <si>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</si>
  <si>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</si>
  <si>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</si>
  <si>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</si>
  <si>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</si>
  <si>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</si>
  <si>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</si>
  <si>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</si>
  <si>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</si>
  <si>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</si>
  <si>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</si>
  <si>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</si>
  <si>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</si>
  <si>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</si>
  <si>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</si>
  <si>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</si>
  <si>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</si>
  <si>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</si>
  <si>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</si>
  <si>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</si>
  <si>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</si>
  <si>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</si>
  <si>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</si>
  <si>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</si>
  <si>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</si>
  <si>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</si>
  <si>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</si>
  <si>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</si>
  <si>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</si>
  <si>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</si>
  <si>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</si>
  <si>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</si>
  <si>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</si>
  <si>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</si>
  <si>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</si>
  <si>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</si>
  <si>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</si>
  <si>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</si>
  <si>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</si>
  <si>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</si>
  <si>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</si>
  <si>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</si>
  <si>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</si>
  <si>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</si>
  <si>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</si>
  <si>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</si>
  <si>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</si>
  <si>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</si>
  <si>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</si>
  <si>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</si>
  <si>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</si>
  <si>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</si>
  <si>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</si>
  <si>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</si>
  <si>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</si>
  <si>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</si>
  <si>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</si>
  <si>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</si>
  <si>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</si>
  <si>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</si>
  <si>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</si>
  <si>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</si>
  <si>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</si>
  <si>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</si>
  <si>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</si>
  <si>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</si>
  <si>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</si>
  <si>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</si>
  <si>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</si>
  <si>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</si>
  <si>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</si>
  <si>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</si>
  <si>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</si>
  <si>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</si>
  <si>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</si>
  <si>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</si>
  <si>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</si>
  <si>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</si>
  <si>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</si>
  <si>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</si>
  <si>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</si>
  <si>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</si>
  <si>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</si>
  <si>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</si>
  <si>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</si>
  <si>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</si>
  <si>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</si>
  <si>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</si>
  <si>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</si>
  <si>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</si>
  <si>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</si>
  <si>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</si>
  <si>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</si>
  <si>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</si>
  <si>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</si>
  <si>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</si>
  <si>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</si>
  <si>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</si>
  <si>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</si>
  <si>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</si>
  <si>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</si>
  <si>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</si>
  <si>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</si>
  <si>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</si>
  <si>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</si>
  <si>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</si>
  <si>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</si>
  <si>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</si>
  <si>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</si>
  <si>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</si>
  <si>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</si>
  <si>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</si>
  <si>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</si>
  <si>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</si>
  <si>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</si>
  <si>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</si>
  <si>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</si>
  <si>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</si>
  <si>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</si>
  <si>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</si>
  <si>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</si>
  <si>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</si>
  <si>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</si>
  <si>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</si>
  <si>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</si>
  <si>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</si>
  <si>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</si>
  <si>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</si>
  <si>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</si>
  <si>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</si>
  <si>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</si>
  <si>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</si>
  <si>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</si>
  <si>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</si>
  <si>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</si>
  <si>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</si>
  <si>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</si>
  <si>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</si>
  <si>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</si>
  <si>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</si>
  <si>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</si>
  <si>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</si>
  <si>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</si>
  <si>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</si>
  <si>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</si>
  <si>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</si>
  <si>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</si>
  <si>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</si>
  <si>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</si>
  <si>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</si>
  <si>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</si>
  <si>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</si>
  <si>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</si>
  <si>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</si>
  <si>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</si>
  <si>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</si>
  <si>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</si>
  <si>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</si>
  <si>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</si>
  <si>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</si>
  <si>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</si>
  <si>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</si>
  <si>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</si>
  <si>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</si>
  <si>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</si>
  <si>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</si>
  <si>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</si>
  <si>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</si>
  <si>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</si>
  <si>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</si>
  <si>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</si>
  <si>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</si>
  <si>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</si>
  <si>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</si>
  <si>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</si>
  <si>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</si>
  <si>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</si>
  <si>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</si>
  <si>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</si>
  <si>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</si>
  <si>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</si>
  <si>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</si>
  <si>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</si>
  <si>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</si>
  <si>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</si>
  <si>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</si>
  <si>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</si>
  <si>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</si>
  <si>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</si>
  <si>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</si>
  <si>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</si>
  <si>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</si>
  <si>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</si>
  <si>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</si>
  <si>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</si>
  <si>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</si>
  <si>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</si>
  <si>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</si>
  <si>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</si>
  <si>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</si>
  <si>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</si>
  <si>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</si>
  <si>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</si>
  <si>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</si>
  <si>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</si>
  <si>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</si>
  <si>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</si>
  <si>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</si>
  <si>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</si>
  <si>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</si>
  <si>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</si>
  <si>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</si>
  <si>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</si>
  <si>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</si>
  <si>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</si>
  <si>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</si>
  <si>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</si>
  <si>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</si>
  <si>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</si>
  <si>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</si>
  <si>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</si>
  <si>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</si>
  <si>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</si>
  <si>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</si>
  <si>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</si>
  <si>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</si>
  <si>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</si>
  <si>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</si>
  <si>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</si>
  <si>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</si>
  <si>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</si>
  <si>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</si>
  <si>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</si>
  <si>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</si>
  <si>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</si>
  <si>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</si>
  <si>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</si>
  <si>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</si>
  <si>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</si>
  <si>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</si>
  <si>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</si>
  <si>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</si>
  <si>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</si>
  <si>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</si>
  <si>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</si>
  <si>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</si>
  <si>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</si>
  <si>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</si>
  <si>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</si>
  <si>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</si>
  <si>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</si>
  <si>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</si>
  <si>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</si>
  <si>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</si>
  <si>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</si>
  <si>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</si>
  <si>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</si>
  <si>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</si>
  <si>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</si>
  <si>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</si>
  <si>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</si>
  <si>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</si>
  <si>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</si>
  <si>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</si>
  <si>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</si>
  <si>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</si>
  <si>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</si>
  <si>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</si>
  <si>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</si>
  <si>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</si>
  <si>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</si>
  <si>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</si>
  <si>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</si>
  <si>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</si>
  <si>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</si>
  <si>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</si>
  <si>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</si>
  <si>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</si>
  <si>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</si>
  <si>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</si>
  <si>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</si>
  <si>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</si>
  <si>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</si>
  <si>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</si>
  <si>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</si>
  <si>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</si>
  <si>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</si>
  <si>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</si>
  <si>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</si>
  <si>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</si>
  <si>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</si>
  <si>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</si>
  <si>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</si>
  <si>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</si>
  <si>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</si>
  <si>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</si>
  <si>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</si>
  <si>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</si>
  <si>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</si>
  <si>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</si>
  <si>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</si>
  <si>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</si>
  <si>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</si>
  <si>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</si>
  <si>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</si>
  <si>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</si>
  <si>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</si>
  <si>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</si>
  <si>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</si>
  <si>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</si>
  <si>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</si>
  <si>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</si>
  <si>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</si>
  <si>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</si>
  <si>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</si>
  <si>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</si>
  <si>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</si>
  <si>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</si>
  <si>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</si>
  <si>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</si>
  <si>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</si>
  <si>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</si>
  <si>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</si>
  <si>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</si>
  <si>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</si>
  <si>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</si>
  <si>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</si>
  <si>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</si>
  <si>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</si>
  <si>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</si>
  <si>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</si>
  <si>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</si>
  <si>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</si>
  <si>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</si>
  <si>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</si>
  <si>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</si>
  <si>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</si>
  <si>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</si>
  <si>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</si>
  <si>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</si>
  <si>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</si>
  <si>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</si>
  <si>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</si>
  <si>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</si>
  <si>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</si>
  <si>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</si>
  <si>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</si>
  <si>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</si>
  <si>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</si>
  <si>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</si>
  <si>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</si>
  <si>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</si>
  <si>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</si>
  <si>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</si>
  <si>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</si>
  <si>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</si>
  <si>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</si>
  <si>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</si>
  <si>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</si>
  <si>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</si>
  <si>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</si>
  <si>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</si>
  <si>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</si>
  <si>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</si>
  <si>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</si>
  <si>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</si>
  <si>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</si>
  <si>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</si>
  <si>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</si>
  <si>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</si>
  <si>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</si>
  <si>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</si>
  <si>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</si>
  <si>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</si>
  <si>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</si>
  <si>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</si>
  <si>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</si>
  <si>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</si>
  <si>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</si>
  <si>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</si>
  <si>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</si>
  <si>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</si>
  <si>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</si>
  <si>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</si>
  <si>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</si>
  <si>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</si>
  <si>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</si>
  <si>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</si>
  <si>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</si>
  <si>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</si>
  <si>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</si>
  <si>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</si>
  <si>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</si>
  <si>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</si>
  <si>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</si>
  <si>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</si>
  <si>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</si>
  <si>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</si>
  <si>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</si>
  <si>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</si>
  <si>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</si>
  <si>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</si>
  <si>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</si>
  <si>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</si>
  <si>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</si>
  <si>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</si>
  <si>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</si>
  <si>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</si>
  <si>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</si>
  <si>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</si>
  <si>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</si>
  <si>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</si>
  <si>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</si>
  <si>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</si>
  <si>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</si>
  <si>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</si>
  <si>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</si>
  <si>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</si>
  <si>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</si>
  <si>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</si>
  <si>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</si>
  <si>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</si>
  <si>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</si>
  <si>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</si>
  <si>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</si>
  <si>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</si>
  <si>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</si>
  <si>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</si>
  <si>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</si>
  <si>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</si>
  <si>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</si>
  <si>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</si>
  <si>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</si>
  <si>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</si>
  <si>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</si>
  <si>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</si>
  <si>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</si>
  <si>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</si>
  <si>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</si>
  <si>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</si>
  <si>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</si>
  <si>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</si>
  <si>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</si>
  <si>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</si>
  <si>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</si>
  <si>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</si>
  <si>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</si>
  <si>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</si>
  <si>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</si>
  <si>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</si>
  <si>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</si>
  <si>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</si>
  <si>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</si>
  <si>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</si>
  <si>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</si>
  <si>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</si>
  <si>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</si>
  <si>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</si>
  <si>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</si>
  <si>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</si>
  <si>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</si>
  <si>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</si>
  <si>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</si>
  <si>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</si>
  <si>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</si>
  <si>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</si>
  <si>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</si>
  <si>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</si>
  <si>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</si>
  <si>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</si>
  <si>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</si>
  <si>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</si>
  <si>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</si>
  <si>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</si>
  <si>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</si>
  <si>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</si>
  <si>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</si>
  <si>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</si>
  <si>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</si>
  <si>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</si>
  <si>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</si>
  <si>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</si>
  <si>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</si>
  <si>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</si>
  <si>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</si>
  <si>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</si>
  <si>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</si>
  <si>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</si>
  <si>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</si>
  <si>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</si>
  <si>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</si>
  <si>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</si>
  <si>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</si>
  <si>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</si>
  <si>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</si>
  <si>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</si>
  <si>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</si>
  <si>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</si>
  <si>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</si>
  <si>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</si>
  <si>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</si>
  <si>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</si>
  <si>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</si>
  <si>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</si>
  <si>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</si>
  <si>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</si>
  <si>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</si>
  <si>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</si>
  <si>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</si>
  <si>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</si>
  <si>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</si>
  <si>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</si>
  <si>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</si>
  <si>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</si>
  <si>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</si>
  <si>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</si>
  <si>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</si>
  <si>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</si>
  <si>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</si>
  <si>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</si>
  <si>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</si>
  <si>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</si>
  <si>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</si>
  <si>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</si>
  <si>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</si>
  <si>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</si>
  <si>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</si>
  <si>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</si>
  <si>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</si>
  <si>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</si>
  <si>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</si>
  <si>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</si>
  <si>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</si>
  <si>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</si>
  <si>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</si>
  <si>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</si>
  <si>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</si>
  <si>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</si>
  <si>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</si>
  <si>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</si>
  <si>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</si>
  <si>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</si>
  <si>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</si>
  <si>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</si>
  <si>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</si>
  <si>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</si>
  <si>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</si>
  <si>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</si>
  <si>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</si>
  <si>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</si>
  <si>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</si>
  <si>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</si>
  <si>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</si>
  <si>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</si>
  <si>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</si>
  <si>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</si>
  <si>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</si>
  <si>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</si>
  <si>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</si>
  <si>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</si>
  <si>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</si>
  <si>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</si>
  <si>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</si>
  <si>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</si>
  <si>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</si>
  <si>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</si>
  <si>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</si>
  <si>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</si>
  <si>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</si>
  <si>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</si>
  <si>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</si>
  <si>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</si>
  <si>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</si>
  <si>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</si>
  <si>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</si>
  <si>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</si>
  <si>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</si>
  <si>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</si>
  <si>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</si>
  <si>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</si>
  <si>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</si>
  <si>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</si>
  <si>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</si>
  <si>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</si>
  <si>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</si>
  <si>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</si>
  <si>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</si>
  <si>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</si>
  <si>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</si>
  <si>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</si>
  <si>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</si>
  <si>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</si>
  <si>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</si>
  <si>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</si>
  <si>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</si>
  <si>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</si>
  <si>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</si>
  <si>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</si>
  <si>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</si>
  <si>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</si>
  <si>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</si>
  <si>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</si>
  <si>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</si>
  <si>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</si>
  <si>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</si>
  <si>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</si>
  <si>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</si>
  <si>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</si>
  <si>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</si>
  <si>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</si>
  <si>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</si>
  <si>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</si>
  <si>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</si>
  <si>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</si>
  <si>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</si>
  <si>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</si>
  <si>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</si>
  <si>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</si>
  <si>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</si>
  <si>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</si>
  <si>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</si>
  <si>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</si>
  <si>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</si>
  <si>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</si>
  <si>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</si>
  <si>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</si>
  <si>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</si>
  <si>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</si>
  <si>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</si>
  <si>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</si>
  <si>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</si>
  <si>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</si>
  <si>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</si>
  <si>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</si>
  <si>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</si>
  <si>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</si>
  <si>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</si>
  <si>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</si>
  <si>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</si>
  <si>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</si>
  <si>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</si>
  <si>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</si>
  <si>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</si>
  <si>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</si>
  <si>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</si>
  <si>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</si>
  <si>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</si>
  <si>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</si>
  <si>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</si>
  <si>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</si>
  <si>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</si>
  <si>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</si>
  <si>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</si>
  <si>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</si>
  <si>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</si>
  <si>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</si>
  <si>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</si>
  <si>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</si>
  <si>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</si>
  <si>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</si>
  <si>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</si>
  <si>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</si>
  <si>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</si>
  <si>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</si>
  <si>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</si>
  <si>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</si>
  <si>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</si>
  <si>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</si>
  <si>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</si>
  <si>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</si>
  <si>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</si>
  <si>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</si>
  <si>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</si>
  <si>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</si>
  <si>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</si>
  <si>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</si>
  <si>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</si>
  <si>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</si>
  <si>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</si>
  <si>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</si>
  <si>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</si>
  <si>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</si>
  <si>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</si>
  <si>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</si>
  <si>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</si>
  <si>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</si>
  <si>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</si>
  <si>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</si>
  <si>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</si>
  <si>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</si>
  <si>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</si>
  <si>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</si>
  <si>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</si>
  <si>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</si>
  <si>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</si>
  <si>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</si>
  <si>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</si>
  <si>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</si>
  <si>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</si>
  <si>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</si>
  <si>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</si>
  <si>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</si>
  <si>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</si>
  <si>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</si>
  <si>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</si>
  <si>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</si>
  <si>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</si>
  <si>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</si>
  <si>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</si>
  <si>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</si>
  <si>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</si>
  <si>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</si>
  <si>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</si>
  <si>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</si>
  <si>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</si>
  <si>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</si>
  <si>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</si>
  <si>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</si>
  <si>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</si>
  <si>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</si>
  <si>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</si>
  <si>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</si>
  <si>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</si>
  <si>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</si>
  <si>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</si>
  <si>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</si>
  <si>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</si>
  <si>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</si>
  <si>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</si>
  <si>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</si>
  <si>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</si>
  <si>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</si>
  <si>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</si>
  <si>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</si>
  <si>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</si>
  <si>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</si>
  <si>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</si>
  <si>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</si>
  <si>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</si>
  <si>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</si>
  <si>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</si>
  <si>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</si>
  <si>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</si>
  <si>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</si>
  <si>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</si>
  <si>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</si>
  <si>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</si>
  <si>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</si>
  <si>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</si>
  <si>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</si>
  <si>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</si>
  <si>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</si>
  <si>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</si>
  <si>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</si>
  <si>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</si>
  <si>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</si>
  <si>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</si>
  <si>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</si>
  <si>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</si>
  <si>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</si>
  <si>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</si>
  <si>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</si>
  <si>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</si>
  <si>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</si>
  <si>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</si>
  <si>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</si>
  <si>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</si>
  <si>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</si>
  <si>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</si>
  <si>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</si>
  <si>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</si>
  <si>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</si>
  <si>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</si>
  <si>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</si>
  <si>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</si>
  <si>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</si>
  <si>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</si>
  <si>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</si>
  <si>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</si>
  <si>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</si>
  <si>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</si>
  <si>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</si>
  <si>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</si>
  <si>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</si>
  <si>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</si>
  <si>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</si>
  <si>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</si>
  <si>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</si>
  <si>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</si>
  <si>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</si>
  <si>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</si>
  <si>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</si>
  <si>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</si>
  <si>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</si>
  <si>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</si>
  <si>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</si>
  <si>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</si>
  <si>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</si>
  <si>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</si>
  <si>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</si>
  <si>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</si>
  <si>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</si>
  <si>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</si>
  <si>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</si>
  <si>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</si>
  <si>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</si>
  <si>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</si>
  <si>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</si>
  <si>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</si>
  <si>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</si>
  <si>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</si>
  <si>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</si>
  <si>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</si>
  <si>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</si>
  <si>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</si>
  <si>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</si>
  <si>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</si>
  <si>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</si>
  <si>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</si>
  <si>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</si>
  <si>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</si>
  <si>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</si>
  <si>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</si>
  <si>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</si>
  <si>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</si>
  <si>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</si>
  <si>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</si>
  <si>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</si>
  <si>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</si>
  <si>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</si>
  <si>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</si>
  <si>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</si>
  <si>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</si>
  <si>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</si>
  <si>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</si>
  <si>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</si>
  <si>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</si>
  <si>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</si>
  <si>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</si>
  <si>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</si>
  <si>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</si>
  <si>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</si>
  <si>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</si>
  <si>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</si>
  <si>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</si>
  <si>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</si>
  <si>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</si>
  <si>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</si>
  <si>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</si>
  <si>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</si>
  <si>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</si>
  <si>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</si>
  <si>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</si>
  <si>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</si>
  <si>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</si>
  <si>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</si>
  <si>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</si>
  <si>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</si>
  <si>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</si>
  <si>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</si>
  <si>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</si>
  <si>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</si>
  <si>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</si>
  <si>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</si>
  <si>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</si>
  <si>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</si>
  <si>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</si>
  <si>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</si>
  <si>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</si>
  <si>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</si>
  <si>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</si>
  <si>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</si>
  <si>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</si>
  <si>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</si>
  <si>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</si>
  <si>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</si>
  <si>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</si>
  <si>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</si>
  <si>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</si>
  <si>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</si>
  <si>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</si>
  <si>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</si>
  <si>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</si>
  <si>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</si>
  <si>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</si>
  <si>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</si>
  <si>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</si>
  <si>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</si>
  <si>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</si>
  <si>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</si>
  <si>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</si>
  <si>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</si>
  <si>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</si>
  <si>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</si>
  <si>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</si>
  <si>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</si>
  <si>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</si>
  <si>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</si>
  <si>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</si>
  <si>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</si>
  <si>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</si>
  <si>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</si>
  <si>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</si>
  <si>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</si>
  <si>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</si>
  <si>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</si>
  <si>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</si>
  <si>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</si>
  <si>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</si>
  <si>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</si>
  <si>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</si>
  <si>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</si>
  <si>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</si>
  <si>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</si>
  <si>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</si>
  <si>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</si>
  <si>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</si>
  <si>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</si>
  <si>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</si>
  <si>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</si>
  <si>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</si>
  <si>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</si>
  <si>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</si>
  <si>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</si>
  <si>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</si>
  <si>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</si>
  <si>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</si>
  <si>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</si>
  <si>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</si>
  <si>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</si>
  <si>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</si>
  <si>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</si>
  <si>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</si>
  <si>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</si>
  <si>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</si>
  <si>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</si>
  <si>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</si>
  <si>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</si>
  <si>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</si>
  <si>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</si>
  <si>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</si>
  <si>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</si>
  <si>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</si>
  <si>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</si>
  <si>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</si>
  <si>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</si>
  <si>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</si>
  <si>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</si>
  <si>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</si>
  <si>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</si>
  <si>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</si>
  <si>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</si>
  <si>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</si>
  <si>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</si>
  <si>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</si>
  <si>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</si>
  <si>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</si>
  <si>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</si>
  <si>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</si>
  <si>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</si>
  <si>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</si>
  <si>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</si>
  <si>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</si>
  <si>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</si>
  <si>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</si>
  <si>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</si>
  <si>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</si>
  <si>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</si>
  <si>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</si>
  <si>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</si>
  <si>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</si>
  <si>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</si>
  <si>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</si>
  <si>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</si>
  <si>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</si>
  <si>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</si>
  <si>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</si>
  <si>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</si>
  <si>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</si>
  <si>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</si>
  <si>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</si>
  <si>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</si>
  <si>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</si>
  <si>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</si>
  <si>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</si>
  <si>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</si>
  <si>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</si>
  <si>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</si>
  <si>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</si>
  <si>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</si>
  <si>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</si>
  <si>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</si>
  <si>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</si>
  <si>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</si>
  <si>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</si>
  <si>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</si>
  <si>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</si>
  <si>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</si>
  <si>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</si>
  <si>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</si>
  <si>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</si>
  <si>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</si>
  <si>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</si>
  <si>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</si>
  <si>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</si>
  <si>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</si>
  <si>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</si>
  <si>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</si>
  <si>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</si>
  <si>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</si>
  <si>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</si>
  <si>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</si>
  <si>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</si>
  <si>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</si>
  <si>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</si>
  <si>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</si>
  <si>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</si>
  <si>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</si>
  <si>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</si>
  <si>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</si>
  <si>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</si>
  <si>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</si>
  <si>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</si>
  <si>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</si>
  <si>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</si>
  <si>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</si>
  <si>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</si>
  <si>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</si>
  <si>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</si>
  <si>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</si>
  <si>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</si>
  <si>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</si>
  <si>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</si>
  <si>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</si>
  <si>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</si>
  <si>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</si>
  <si>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</si>
  <si>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</si>
  <si>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</si>
  <si>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</si>
  <si>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</si>
  <si>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</si>
  <si>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</si>
  <si>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</si>
  <si>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</si>
  <si>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</si>
  <si>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</si>
  <si>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</si>
  <si>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</si>
  <si>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</si>
  <si>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</si>
  <si>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</si>
  <si>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</si>
  <si>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</si>
  <si>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</si>
  <si>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</si>
  <si>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</si>
  <si>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</si>
  <si>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</si>
  <si>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</si>
  <si>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</si>
  <si>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</si>
  <si>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</si>
  <si>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</si>
  <si>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</si>
  <si>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</si>
  <si>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</si>
  <si>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</si>
  <si>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</si>
  <si>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</si>
  <si>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</si>
  <si>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</si>
  <si>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</si>
  <si>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</si>
  <si>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</si>
  <si>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</si>
  <si>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</si>
  <si>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</si>
  <si>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</si>
  <si>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</si>
  <si>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</si>
  <si>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</si>
  <si>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</si>
  <si>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</si>
  <si>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</si>
  <si>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</si>
  <si>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</si>
  <si>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</si>
  <si>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</si>
  <si>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</si>
  <si>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</si>
  <si>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</si>
  <si>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</si>
  <si>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</si>
  <si>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</si>
  <si>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</si>
  <si>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</si>
  <si>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</si>
  <si>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</si>
  <si>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</si>
  <si>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</si>
  <si>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</si>
  <si>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</si>
  <si>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</si>
  <si>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</si>
  <si>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</si>
  <si>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</si>
  <si>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</si>
  <si>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</si>
  <si>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</si>
  <si>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</si>
  <si>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</si>
  <si>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</si>
  <si>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</si>
  <si>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</si>
  <si>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</si>
  <si>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</si>
  <si>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</si>
  <si>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</si>
  <si>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</si>
  <si>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</si>
  <si>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</si>
  <si>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</si>
  <si>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</si>
  <si>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</si>
  <si>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</si>
  <si>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</si>
  <si>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</si>
  <si>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</si>
  <si>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</si>
  <si>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</si>
  <si>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</si>
  <si>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</si>
  <si>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</si>
  <si>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</si>
  <si>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</si>
  <si>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</si>
  <si>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</si>
  <si>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</si>
  <si>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</si>
  <si>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</si>
  <si>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</si>
  <si>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</si>
  <si>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</si>
  <si>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</si>
  <si>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</si>
  <si>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</si>
  <si>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</si>
  <si>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</si>
  <si>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</si>
  <si>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</si>
  <si>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</si>
  <si>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</si>
  <si>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</si>
  <si>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</si>
  <si>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</si>
  <si>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</si>
  <si>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</si>
  <si>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</si>
  <si>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</si>
  <si>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</si>
  <si>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</si>
  <si>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</si>
  <si>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</si>
  <si>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</si>
  <si>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</si>
  <si>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</si>
  <si>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</si>
  <si>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</si>
  <si>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</si>
  <si>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</si>
  <si>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</si>
  <si>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</si>
  <si>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</si>
  <si>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</si>
  <si>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</si>
  <si>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</si>
  <si>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</si>
  <si>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</si>
  <si>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</si>
  <si>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</si>
  <si>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</si>
  <si>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</si>
  <si>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</si>
  <si>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</si>
  <si>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</si>
  <si>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</si>
  <si>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</si>
  <si>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</si>
  <si>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</si>
  <si>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</si>
  <si>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</si>
  <si>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</si>
  <si>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</si>
  <si>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</si>
  <si>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</si>
  <si>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</si>
  <si>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</si>
  <si>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</si>
  <si>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</si>
  <si>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</si>
  <si>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</si>
  <si>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</si>
  <si>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</si>
  <si>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</si>
  <si>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</si>
  <si>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</si>
  <si>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</si>
  <si>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</si>
  <si>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</si>
  <si>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</si>
  <si>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</si>
  <si>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</si>
  <si>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</si>
  <si>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</si>
  <si>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</si>
  <si>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</si>
  <si>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</si>
  <si>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</si>
  <si>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</si>
  <si>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</si>
  <si>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</si>
  <si>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</si>
  <si>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</si>
  <si>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</si>
  <si>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</si>
  <si>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</si>
  <si>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</si>
  <si>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</si>
  <si>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</si>
  <si>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</si>
  <si>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</si>
  <si>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</si>
  <si>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</si>
  <si>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</si>
  <si>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</si>
  <si>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</si>
  <si>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</si>
  <si>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</si>
  <si>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</si>
  <si>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</si>
  <si>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</si>
  <si>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</si>
  <si>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</si>
  <si>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</si>
  <si>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</si>
  <si>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</si>
  <si>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</si>
  <si>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</si>
  <si>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</si>
  <si>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</si>
  <si>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</si>
  <si>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</si>
  <si>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</si>
  <si>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</si>
  <si>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</si>
  <si>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</si>
  <si>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</si>
  <si>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</si>
  <si>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</si>
  <si>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</si>
  <si>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</si>
  <si>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</si>
  <si>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</si>
  <si>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</si>
  <si>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</si>
  <si>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</si>
  <si>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</si>
  <si>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</si>
  <si>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</si>
  <si>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</si>
  <si>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</si>
  <si>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</si>
  <si>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</si>
  <si>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</si>
  <si>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</si>
  <si>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</si>
  <si>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</si>
  <si>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</si>
  <si>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</si>
  <si>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</si>
  <si>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</si>
  <si>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</si>
  <si>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</si>
  <si>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</si>
  <si>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</si>
  <si>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</si>
  <si>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</si>
  <si>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</si>
  <si>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</si>
  <si>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</si>
  <si>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</si>
  <si>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</si>
  <si>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</si>
  <si>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</si>
  <si>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</si>
  <si>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</si>
  <si>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</si>
  <si>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</si>
  <si>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</si>
  <si>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</si>
  <si>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</si>
  <si>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</si>
  <si>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</si>
  <si>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</si>
  <si>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</si>
  <si>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</si>
  <si>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</si>
  <si>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</si>
  <si>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</si>
  <si>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</si>
  <si>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</si>
  <si>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</si>
  <si>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</si>
  <si>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</si>
  <si>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</si>
  <si>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</si>
  <si>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</si>
  <si>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</si>
  <si>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</si>
  <si>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</si>
  <si>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</si>
  <si>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</si>
  <si>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</si>
  <si>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</si>
  <si>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</si>
  <si>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</si>
  <si>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</si>
  <si>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</si>
  <si>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</si>
  <si>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</si>
  <si>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</si>
  <si>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</si>
  <si>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</si>
  <si>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</si>
  <si>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</si>
  <si>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</si>
  <si>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</si>
  <si>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</si>
  <si>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</si>
  <si>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</si>
  <si>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</si>
  <si>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</si>
  <si>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</si>
  <si>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</si>
  <si>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</si>
  <si>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</si>
  <si>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</si>
  <si>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</si>
  <si>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</si>
  <si>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</si>
  <si>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</si>
  <si>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</si>
  <si>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</si>
  <si>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</si>
  <si>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</si>
  <si>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</si>
  <si>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</si>
  <si>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</si>
  <si>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</si>
  <si>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</si>
  <si>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</si>
  <si>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</si>
  <si>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</si>
  <si>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</si>
  <si>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</si>
  <si>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</si>
  <si>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</si>
  <si>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</si>
  <si>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</si>
  <si>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</si>
  <si>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</si>
  <si>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</si>
  <si>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</si>
  <si>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</si>
  <si>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</si>
  <si>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</si>
  <si>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</si>
  <si>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</si>
  <si>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</si>
  <si>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</si>
  <si>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</si>
  <si>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</si>
  <si>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</si>
  <si>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</si>
  <si>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</si>
  <si>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</si>
  <si>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</si>
  <si>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</si>
  <si>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</si>
  <si>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</si>
  <si>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</si>
  <si>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</si>
  <si>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</si>
  <si>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</si>
  <si>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</si>
  <si>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</si>
  <si>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</si>
  <si>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</si>
  <si>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</si>
  <si>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</si>
  <si>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</si>
  <si>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</si>
  <si>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</si>
  <si>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</si>
  <si>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</si>
  <si>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</si>
  <si>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</si>
  <si>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</si>
  <si>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</si>
  <si>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</si>
  <si>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</si>
  <si>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</si>
  <si>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</si>
  <si>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</si>
  <si>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</si>
  <si>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</si>
  <si>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</si>
  <si>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</si>
  <si>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</si>
  <si>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</si>
  <si>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</si>
  <si>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</si>
  <si>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</si>
  <si>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</si>
  <si>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</si>
  <si>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</si>
  <si>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</si>
  <si>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</si>
  <si>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</si>
  <si>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</si>
  <si>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</si>
  <si>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</si>
  <si>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</si>
  <si>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</si>
  <si>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</si>
  <si>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</si>
  <si>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</si>
  <si>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</si>
  <si>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</si>
  <si>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</si>
  <si>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</si>
  <si>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</si>
  <si>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</si>
  <si>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</si>
  <si>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</si>
  <si>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</si>
  <si>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</si>
  <si>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</si>
  <si>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</si>
  <si>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</si>
  <si>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</si>
  <si>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</si>
  <si>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</si>
  <si>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</si>
  <si>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</si>
  <si>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</si>
  <si>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</si>
  <si>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</si>
  <si>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</si>
  <si>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</si>
  <si>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</si>
  <si>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</si>
  <si>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</si>
  <si>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</si>
  <si>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</si>
  <si>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</si>
  <si>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</si>
  <si>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</si>
  <si>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</si>
  <si>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</si>
  <si>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</si>
  <si>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</si>
  <si>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</si>
  <si>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</si>
  <si>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</si>
  <si>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</si>
  <si>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</si>
  <si>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</si>
  <si>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</si>
  <si>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</si>
  <si>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</si>
  <si>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</si>
  <si>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</si>
  <si>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</si>
  <si>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</si>
  <si>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</si>
  <si>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</si>
  <si>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</si>
  <si>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</si>
  <si>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</si>
  <si>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</si>
  <si>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</si>
  <si>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</si>
  <si>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</si>
  <si>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</si>
  <si>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</si>
  <si>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</si>
  <si>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</si>
  <si>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</si>
  <si>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</si>
  <si>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</si>
  <si>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</si>
  <si>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</si>
  <si>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</si>
  <si>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</si>
  <si>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</si>
  <si>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</si>
  <si>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</si>
  <si>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</si>
  <si>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</si>
  <si>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</si>
  <si>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</si>
  <si>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</si>
  <si>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</si>
  <si>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</si>
  <si>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</si>
  <si>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</si>
  <si>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</si>
  <si>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</si>
  <si>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</si>
  <si>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</si>
  <si>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</si>
  <si>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</si>
  <si>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</si>
  <si>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</si>
  <si>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</si>
  <si>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</si>
  <si>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</si>
  <si>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</si>
  <si>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</si>
  <si>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</si>
  <si>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</si>
  <si>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</si>
  <si>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</si>
  <si>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</si>
  <si>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</si>
  <si>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</si>
  <si>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</si>
  <si>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</si>
  <si>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</si>
  <si>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</si>
  <si>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</si>
  <si>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</si>
  <si>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</si>
  <si>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</si>
  <si>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</si>
  <si>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</si>
  <si>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</si>
  <si>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</si>
  <si>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</si>
  <si>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</si>
  <si>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</si>
  <si>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</si>
  <si>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</si>
  <si>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</si>
  <si>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</si>
  <si>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</si>
  <si>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</si>
  <si>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</si>
  <si>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</si>
  <si>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</si>
  <si>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</si>
  <si>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</si>
  <si>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</si>
  <si>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</si>
  <si>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</si>
  <si>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</si>
  <si>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</si>
  <si>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</si>
  <si>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</si>
  <si>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</si>
  <si>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</si>
  <si>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</si>
  <si>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</si>
  <si>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</si>
  <si>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</si>
  <si>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</si>
  <si>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</si>
  <si>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</si>
  <si>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</si>
  <si>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</si>
  <si>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</si>
  <si>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</si>
  <si>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</si>
  <si>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</si>
  <si>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</si>
  <si>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</si>
  <si>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</si>
  <si>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</si>
  <si>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</si>
  <si>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</si>
  <si>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</si>
  <si>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</si>
  <si>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</si>
  <si>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</si>
  <si>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</si>
  <si>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</si>
  <si>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</si>
  <si>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</si>
  <si>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</si>
  <si>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</si>
  <si>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</si>
  <si>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</si>
  <si>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</si>
  <si>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</si>
  <si>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</si>
  <si>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</si>
  <si>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</si>
  <si>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</si>
  <si>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</si>
  <si>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</si>
  <si>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</si>
  <si>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</si>
  <si>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</si>
  <si>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</si>
  <si>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</si>
  <si>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</si>
  <si>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</si>
  <si>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</si>
  <si>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</si>
  <si>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</si>
  <si>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</si>
  <si>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</si>
  <si>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</si>
  <si>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</si>
  <si>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</si>
  <si>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</si>
  <si>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</si>
  <si>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</si>
  <si>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</si>
  <si>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</si>
  <si>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</si>
  <si>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</si>
  <si>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</si>
  <si>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</si>
  <si>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</si>
  <si>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</si>
  <si>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</si>
  <si>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</si>
  <si>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</si>
  <si>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</si>
  <si>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</si>
  <si>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</si>
  <si>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</si>
  <si>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</si>
  <si>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</si>
  <si>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</si>
  <si>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</si>
  <si>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</si>
  <si>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</si>
  <si>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</si>
  <si>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</si>
  <si>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</si>
  <si>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</si>
  <si>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</si>
  <si>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</si>
  <si>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</si>
  <si>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</si>
  <si>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</si>
  <si>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</si>
  <si>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</si>
  <si>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</si>
  <si>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</si>
  <si>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</si>
  <si>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</si>
  <si>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</si>
  <si>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</si>
  <si>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</si>
  <si>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</si>
  <si>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</si>
  <si>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</si>
  <si>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</si>
  <si>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</si>
  <si>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</si>
  <si>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</si>
  <si>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</si>
  <si>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</si>
  <si>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</si>
  <si>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</si>
  <si>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</si>
  <si>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</si>
  <si>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</si>
  <si>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</si>
  <si>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</si>
  <si>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</si>
  <si>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</si>
  <si>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</si>
  <si>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</si>
  <si>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</si>
  <si>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</si>
  <si>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</si>
  <si>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</si>
  <si>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</si>
  <si>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</si>
  <si>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</si>
  <si>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</si>
  <si>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</si>
  <si>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</si>
  <si>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</si>
  <si>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</si>
  <si>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</si>
  <si>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</si>
  <si>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</si>
  <si>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</si>
  <si>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</si>
  <si>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</si>
  <si>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</si>
  <si>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</si>
  <si>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</si>
  <si>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</si>
  <si>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</si>
  <si>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</si>
  <si>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</si>
  <si>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</si>
  <si>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</si>
  <si>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</si>
  <si>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</si>
  <si>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</si>
  <si>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</si>
  <si>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</si>
  <si>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</si>
  <si>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</si>
  <si>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</si>
  <si>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</si>
  <si>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</si>
  <si>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</si>
  <si>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</si>
  <si>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</si>
  <si>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</si>
  <si>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</si>
  <si>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</si>
  <si>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</si>
  <si>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</si>
  <si>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</si>
  <si>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</si>
  <si>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</si>
  <si>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</si>
  <si>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</si>
  <si>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</si>
  <si>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</si>
  <si>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</si>
  <si>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</si>
  <si>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</si>
  <si>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</si>
  <si>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</si>
  <si>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</si>
  <si>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</si>
  <si>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</si>
  <si>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</si>
  <si>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</si>
  <si>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</si>
  <si>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</si>
  <si>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</si>
  <si>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</si>
  <si>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</si>
  <si>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</si>
  <si>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</si>
  <si>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</si>
  <si>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</si>
  <si>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</si>
  <si>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</si>
  <si>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</si>
  <si>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</si>
  <si>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</si>
  <si>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</si>
  <si>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</si>
  <si>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</si>
  <si>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</si>
  <si>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</si>
  <si>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</si>
  <si>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</si>
  <si>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</si>
  <si>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</si>
  <si>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</si>
  <si>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</si>
  <si>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</si>
  <si>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</si>
  <si>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</si>
  <si>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</si>
  <si>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</si>
  <si>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</si>
  <si>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</si>
  <si>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</si>
  <si>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</si>
  <si>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</si>
  <si>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</si>
  <si>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</si>
  <si>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</si>
  <si>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</si>
  <si>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</si>
  <si>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</si>
  <si>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</si>
  <si>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</si>
  <si>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</si>
  <si>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</si>
  <si>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</si>
  <si>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</si>
  <si>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</si>
  <si>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</si>
  <si>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</si>
  <si>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</si>
  <si>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</si>
  <si>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</si>
  <si>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</si>
  <si>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</si>
  <si>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</si>
  <si>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</si>
  <si>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</si>
  <si>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</si>
  <si>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</si>
  <si>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</si>
  <si>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</si>
  <si>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</si>
  <si>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</si>
  <si>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</si>
  <si>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</si>
  <si>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</si>
  <si>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</si>
  <si>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</si>
  <si>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</si>
  <si>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</si>
  <si>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</si>
  <si>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</si>
  <si>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</si>
  <si>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</si>
  <si>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</si>
  <si>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</si>
  <si>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</si>
  <si>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</si>
  <si>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</si>
  <si>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</si>
  <si>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</si>
  <si>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</si>
  <si>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</si>
  <si>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</si>
  <si>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</si>
  <si>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</si>
  <si>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</si>
  <si>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</si>
  <si>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</si>
  <si>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</si>
  <si>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</si>
  <si>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</si>
  <si>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</si>
  <si>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</si>
  <si>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</si>
  <si>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</si>
  <si>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</si>
  <si>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</si>
  <si>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</si>
  <si>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</si>
  <si>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</si>
  <si>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</si>
  <si>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</si>
  <si>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</si>
  <si>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</si>
  <si>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</si>
  <si>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</si>
  <si>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</si>
  <si>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</si>
  <si>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</si>
  <si>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</si>
  <si>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</si>
  <si>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</si>
  <si>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</si>
  <si>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</si>
  <si>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</si>
  <si>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</si>
  <si>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</si>
  <si>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</si>
  <si>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</si>
  <si>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</si>
  <si>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</si>
  <si>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</si>
  <si>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</si>
  <si>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</si>
  <si>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</si>
  <si>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</si>
  <si>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</si>
  <si>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</si>
  <si>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</si>
  <si>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</si>
  <si>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</si>
  <si>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</si>
  <si>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</si>
  <si>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</si>
  <si>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</si>
  <si>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</si>
  <si>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</si>
  <si>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</si>
  <si>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</si>
  <si>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</si>
  <si>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</si>
  <si>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</si>
  <si>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</si>
  <si>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</si>
  <si>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</si>
  <si>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</si>
  <si>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</si>
  <si>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</si>
  <si>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</si>
  <si>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</si>
  <si>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</si>
  <si>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</si>
  <si>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</si>
  <si>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</si>
  <si>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</si>
  <si>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</si>
  <si>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</si>
  <si>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</si>
  <si>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</si>
  <si>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</si>
  <si>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</si>
  <si>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</si>
  <si>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</si>
  <si>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</si>
  <si>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</si>
  <si>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</si>
  <si>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</si>
  <si>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</si>
  <si>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</si>
  <si>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</si>
  <si>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</si>
  <si>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</si>
  <si>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</si>
  <si>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</si>
  <si>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</si>
  <si>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</si>
  <si>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</si>
  <si>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</si>
  <si>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</si>
  <si>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</si>
  <si>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</si>
  <si>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</si>
  <si>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</si>
  <si>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</si>
  <si>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</si>
  <si>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</si>
  <si>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</si>
  <si>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</si>
  <si>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</si>
  <si>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</si>
  <si>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</si>
  <si>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</si>
  <si>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</si>
  <si>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</si>
  <si>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</si>
  <si>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</si>
  <si>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</si>
  <si>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</si>
  <si>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</si>
  <si>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</si>
  <si>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</si>
  <si>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</si>
  <si>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</si>
  <si>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</si>
  <si>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</si>
  <si>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</si>
  <si>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</si>
  <si>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</si>
  <si>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</si>
  <si>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</si>
  <si>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</si>
  <si>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</si>
  <si>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</si>
  <si>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</si>
  <si>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</si>
  <si>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</si>
  <si>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</si>
  <si>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</si>
  <si>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</si>
  <si>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</si>
  <si>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</si>
  <si>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</si>
  <si>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</si>
  <si>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</si>
  <si>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</si>
  <si>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</si>
  <si>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</si>
  <si>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</si>
  <si>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</si>
  <si>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</si>
  <si>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</si>
  <si>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</si>
  <si>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</si>
  <si>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</si>
  <si>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</si>
  <si>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</si>
  <si>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</si>
  <si>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</si>
  <si>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</si>
  <si>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</si>
  <si>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</si>
  <si>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</si>
  <si>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</si>
  <si>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</si>
  <si>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</si>
  <si>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</si>
  <si>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</si>
  <si>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</si>
  <si>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</si>
  <si>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</si>
  <si>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</si>
  <si>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</si>
  <si>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</si>
  <si>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</si>
  <si>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</si>
  <si>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</si>
  <si>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</si>
  <si>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</si>
  <si>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</si>
  <si>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</si>
  <si>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</si>
  <si>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</si>
  <si>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</si>
  <si>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</si>
  <si>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</si>
  <si>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</si>
  <si>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</si>
  <si>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</si>
  <si>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</si>
  <si>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</si>
  <si>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</si>
  <si>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</si>
  <si>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</si>
  <si>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</si>
  <si>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</si>
  <si>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</si>
  <si>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</si>
  <si>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</si>
  <si>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</si>
  <si>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</si>
  <si>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</si>
  <si>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</si>
  <si>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</si>
  <si>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</si>
  <si>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</si>
  <si>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</si>
  <si>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</si>
  <si>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</si>
  <si>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</si>
  <si>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</si>
  <si>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</si>
  <si>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</si>
  <si>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</si>
  <si>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</si>
  <si>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</si>
  <si>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</si>
  <si>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</si>
  <si>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</si>
  <si>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</si>
  <si>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</si>
  <si>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</si>
  <si>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</si>
  <si>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</si>
  <si>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</si>
  <si>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</si>
  <si>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</si>
  <si>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</si>
  <si>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</si>
  <si>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</si>
  <si>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</si>
  <si>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</si>
  <si>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</si>
  <si>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</si>
  <si>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</si>
  <si>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</si>
  <si>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</si>
  <si>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</si>
  <si>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</si>
  <si>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</si>
  <si>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</si>
  <si>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</si>
  <si>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</si>
  <si>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</si>
  <si>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</si>
  <si>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</si>
  <si>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</si>
  <si>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</si>
  <si>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</si>
  <si>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</si>
  <si>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</si>
  <si>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</si>
  <si>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</si>
  <si>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</si>
  <si>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</si>
  <si>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</si>
  <si>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</si>
  <si>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</si>
  <si>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</si>
  <si>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</si>
  <si>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</si>
  <si>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</si>
  <si>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</si>
  <si>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</si>
  <si>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</si>
  <si>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</si>
  <si>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</si>
  <si>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</si>
  <si>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</si>
  <si>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</si>
  <si>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</si>
  <si>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</si>
  <si>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</si>
  <si>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</si>
  <si>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</si>
  <si>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</si>
  <si>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</si>
  <si>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</si>
  <si>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</si>
  <si>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</si>
  <si>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</si>
  <si>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</si>
  <si>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</si>
  <si>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</si>
  <si>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</si>
  <si>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</si>
  <si>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</si>
  <si>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</si>
  <si>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</si>
  <si>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</si>
  <si>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</si>
  <si>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</si>
  <si>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</si>
  <si>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</si>
  <si>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</si>
  <si>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</si>
  <si>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</si>
  <si>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</si>
  <si>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</si>
  <si>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</si>
  <si>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</si>
  <si>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</si>
  <si>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</si>
  <si>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</si>
  <si>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</si>
  <si>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</si>
  <si>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</si>
  <si>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</si>
  <si>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</si>
  <si>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</si>
  <si>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</si>
  <si>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</si>
  <si>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</si>
  <si>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</si>
  <si>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</si>
  <si>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</si>
  <si>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</si>
  <si>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</si>
  <si>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</si>
  <si>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</si>
  <si>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</si>
  <si>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</si>
  <si>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</si>
  <si>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</si>
  <si>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</si>
  <si>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</si>
  <si>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</si>
  <si>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</si>
  <si>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</si>
  <si>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</si>
  <si>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</si>
  <si>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</si>
  <si>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</si>
  <si>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</si>
  <si>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</si>
  <si>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</si>
  <si>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</si>
  <si>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</si>
  <si>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</si>
  <si>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</si>
  <si>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</si>
  <si>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</si>
  <si>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</si>
  <si>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</si>
  <si>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</si>
  <si>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</si>
  <si>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</si>
  <si>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</si>
  <si>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</si>
  <si>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</si>
  <si>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</si>
  <si>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</si>
  <si>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</si>
  <si>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</si>
  <si>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</si>
  <si>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</si>
  <si>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</si>
  <si>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</si>
  <si>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</si>
  <si>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</si>
  <si>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</si>
  <si>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</si>
  <si>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</si>
  <si>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</si>
  <si>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</si>
  <si>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</si>
  <si>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</si>
  <si>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</si>
  <si>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</si>
  <si>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</si>
  <si>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</si>
  <si>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</si>
  <si>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</si>
  <si>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</si>
  <si>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</si>
  <si>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</si>
  <si>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</si>
  <si>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</si>
  <si>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</si>
  <si>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</si>
  <si>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</si>
  <si>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</si>
  <si>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</si>
  <si>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</si>
  <si>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</si>
  <si>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</si>
  <si>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</si>
  <si>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</si>
  <si>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</si>
  <si>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</si>
  <si>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</si>
  <si>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</si>
  <si>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</si>
  <si>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</si>
  <si>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</si>
  <si>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</si>
  <si>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</si>
  <si>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</si>
  <si>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</si>
  <si>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</si>
  <si>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</si>
  <si>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</si>
  <si>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</si>
  <si>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</si>
  <si>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</si>
  <si>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</si>
  <si>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</si>
  <si>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</si>
  <si>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</si>
  <si>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</si>
  <si>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</si>
  <si>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</si>
  <si>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</si>
  <si>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</si>
  <si>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</si>
  <si>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</si>
  <si>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</si>
  <si>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</si>
  <si>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</si>
  <si>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</si>
  <si>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</si>
  <si>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</si>
  <si>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</si>
  <si>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</si>
  <si>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</si>
  <si>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</si>
  <si>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</si>
  <si>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</si>
  <si>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</si>
  <si>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</si>
  <si>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</si>
  <si>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</si>
  <si>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</si>
  <si>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</si>
  <si>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</si>
  <si>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</si>
  <si>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</si>
  <si>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</si>
  <si>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</si>
  <si>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</si>
  <si>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</si>
  <si>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</si>
  <si>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</si>
  <si>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</si>
  <si>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</si>
  <si>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</si>
  <si>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</si>
  <si>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</si>
  <si>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</si>
  <si>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</si>
  <si>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</si>
  <si>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</si>
  <si>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</si>
  <si>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</si>
  <si>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</si>
  <si>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</si>
  <si>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</si>
  <si>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</si>
  <si>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</si>
  <si>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</si>
  <si>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</si>
  <si>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</si>
  <si>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</si>
  <si>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</si>
  <si>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</si>
  <si>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</si>
  <si>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</si>
  <si>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</si>
  <si>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</si>
  <si>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</si>
  <si>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</si>
  <si>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</si>
  <si>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</si>
  <si>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</si>
  <si>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</si>
  <si>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</si>
  <si>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</si>
  <si>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</si>
  <si>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</si>
  <si>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</si>
  <si>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</si>
  <si>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</si>
  <si>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</si>
  <si>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</si>
  <si>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</si>
  <si>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</si>
  <si>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</si>
  <si>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</si>
  <si>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</si>
  <si>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</si>
  <si>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</si>
  <si>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</si>
  <si>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</si>
  <si>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</si>
  <si>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</si>
  <si>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</si>
  <si>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</si>
  <si>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</si>
  <si>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</si>
  <si>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</si>
  <si>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</si>
  <si>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</si>
  <si>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</si>
  <si>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</si>
  <si>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</si>
  <si>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</si>
  <si>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</si>
  <si>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</si>
  <si>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</si>
  <si>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</si>
  <si>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</si>
  <si>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</si>
  <si>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</si>
  <si>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</si>
  <si>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</si>
  <si>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</si>
  <si>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</si>
  <si>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</si>
  <si>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</si>
  <si>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</si>
  <si>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</si>
  <si>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</si>
  <si>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</si>
  <si>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</si>
  <si>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</si>
  <si>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</si>
  <si>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</si>
  <si>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</si>
  <si>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</si>
  <si>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</si>
  <si>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</si>
  <si>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</si>
  <si>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</si>
  <si>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</si>
  <si>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</si>
  <si>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</si>
  <si>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</si>
  <si>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</si>
  <si>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</si>
  <si>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</si>
  <si>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</si>
  <si>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</si>
  <si>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</si>
  <si>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</si>
  <si>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</si>
  <si>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</si>
  <si>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</si>
  <si>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</si>
  <si>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</si>
  <si>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</si>
  <si>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</si>
  <si>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</si>
  <si>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</si>
  <si>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</si>
  <si>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</si>
  <si>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</si>
  <si>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</si>
  <si>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</si>
  <si>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</si>
  <si>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</si>
  <si>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</si>
  <si>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</si>
  <si>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</si>
  <si>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</si>
  <si>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</si>
  <si>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</si>
  <si>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</si>
  <si>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</si>
  <si>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</si>
  <si>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</si>
  <si>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</si>
  <si>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</si>
  <si>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</si>
  <si>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</si>
  <si>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</si>
  <si>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</si>
  <si>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</si>
  <si>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</si>
  <si>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</si>
  <si>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</si>
  <si>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</si>
  <si>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</si>
  <si>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</si>
  <si>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</si>
  <si>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</si>
  <si>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</si>
  <si>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</si>
  <si>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</si>
  <si>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</si>
  <si>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</si>
  <si>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</si>
  <si>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</si>
  <si>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</si>
  <si>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</si>
  <si>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</si>
  <si>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</si>
  <si>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</si>
  <si>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</si>
  <si>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</si>
  <si>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</si>
  <si>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</si>
  <si>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</si>
  <si>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</si>
  <si>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</si>
  <si>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</si>
  <si>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</si>
  <si>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</si>
  <si>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</si>
  <si>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</si>
  <si>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</si>
  <si>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</si>
  <si>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</si>
  <si>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</si>
  <si>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</si>
  <si>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</si>
  <si>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</si>
  <si>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</si>
  <si>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</si>
  <si>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</si>
  <si>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</si>
  <si>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</si>
  <si>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</si>
  <si>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</si>
  <si>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</si>
  <si>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</si>
  <si>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</si>
  <si>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</si>
  <si>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</si>
  <si>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</si>
  <si>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</si>
  <si>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</si>
  <si>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</si>
  <si>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</si>
  <si>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</si>
  <si>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</si>
  <si>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</si>
  <si>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</si>
  <si>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</si>
  <si>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</si>
  <si>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</si>
  <si>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</si>
  <si>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</si>
  <si>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</si>
  <si>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</si>
  <si>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</si>
  <si>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</si>
  <si>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</si>
  <si>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</si>
  <si>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</si>
  <si>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</si>
  <si>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</si>
  <si>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</si>
  <si>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</si>
  <si>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</si>
  <si>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</si>
  <si>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</si>
  <si>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</si>
  <si>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</si>
  <si>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</si>
  <si>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</si>
  <si>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</si>
  <si>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</si>
  <si>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</si>
  <si>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</si>
  <si>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</si>
  <si>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</si>
  <si>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</si>
  <si>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</si>
  <si>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</si>
  <si>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</si>
  <si>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</si>
  <si>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</si>
  <si>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</si>
  <si>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</si>
  <si>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</si>
  <si>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</si>
  <si>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</si>
  <si>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</si>
  <si>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</si>
  <si>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</si>
  <si>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</si>
  <si>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</si>
  <si>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</si>
  <si>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</si>
  <si>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</si>
  <si>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</si>
  <si>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</si>
  <si>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</si>
  <si>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</si>
  <si>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</si>
  <si>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</si>
  <si>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</si>
  <si>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</si>
  <si>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</si>
  <si>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</si>
  <si>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</si>
  <si>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</si>
  <si>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</si>
  <si>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</si>
  <si>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</si>
  <si>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</si>
  <si>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</si>
  <si>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</si>
  <si>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</si>
  <si>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</si>
  <si>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</si>
  <si>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</si>
  <si>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</si>
  <si>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</si>
  <si>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</si>
  <si>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</si>
  <si>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</si>
  <si>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</si>
  <si>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</si>
  <si>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</si>
  <si>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</si>
  <si>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</si>
  <si>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</si>
  <si>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</si>
  <si>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</si>
  <si>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</si>
  <si>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</si>
  <si>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</si>
  <si>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</si>
  <si>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</si>
  <si>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</si>
  <si>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</si>
  <si>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</si>
  <si>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</si>
  <si>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</si>
  <si>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</si>
  <si>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</si>
  <si>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</si>
  <si>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</si>
  <si>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</si>
  <si>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</si>
  <si>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</si>
  <si>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</si>
  <si>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</si>
  <si>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</si>
  <si>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</si>
  <si>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</si>
  <si>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</si>
  <si>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</si>
  <si>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</si>
  <si>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</si>
  <si>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</si>
  <si>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</si>
  <si>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</si>
  <si>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</si>
  <si>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</si>
  <si>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</si>
  <si>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</si>
  <si>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</si>
  <si>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</si>
  <si>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</si>
  <si>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</si>
  <si>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</si>
  <si>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</si>
  <si>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</si>
  <si>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</si>
  <si>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</si>
  <si>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</si>
  <si>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</si>
  <si>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</si>
  <si>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</si>
  <si>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</si>
  <si>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</si>
  <si>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</si>
  <si>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</si>
  <si>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</si>
  <si>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</si>
  <si>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</si>
  <si>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</si>
  <si>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</si>
  <si>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</si>
  <si>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</si>
  <si>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</si>
  <si>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</si>
  <si>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</si>
  <si>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</si>
  <si>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</si>
  <si>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</si>
  <si>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</si>
  <si>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</si>
  <si>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</si>
  <si>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</si>
  <si>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</si>
  <si>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</si>
  <si>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</si>
  <si>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</si>
  <si>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</si>
  <si>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</si>
  <si>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</si>
  <si>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</si>
  <si>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</si>
  <si>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</si>
  <si>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</si>
  <si>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</si>
  <si>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</si>
  <si>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</si>
  <si>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</si>
  <si>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</si>
  <si>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</si>
  <si>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</si>
  <si>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</si>
  <si>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</si>
  <si>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</si>
  <si>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</si>
  <si>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</si>
  <si>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</si>
  <si>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</si>
  <si>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</si>
  <si>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</si>
  <si>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</si>
  <si>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</si>
  <si>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</si>
  <si>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</si>
  <si>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</si>
  <si>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</si>
  <si>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</si>
  <si>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</si>
  <si>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</si>
  <si>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</si>
  <si>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</si>
  <si>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</si>
  <si>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</si>
  <si>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</si>
  <si>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</si>
  <si>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</si>
  <si>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</si>
  <si>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</si>
  <si>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</si>
  <si>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</si>
  <si>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</si>
  <si>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</si>
  <si>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</si>
  <si>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</si>
  <si>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</si>
  <si>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</si>
  <si>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</si>
  <si>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</si>
  <si>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</si>
  <si>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</si>
  <si>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</si>
  <si>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</si>
  <si>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</si>
  <si>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</si>
  <si>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</si>
  <si>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</si>
  <si>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</si>
  <si>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</si>
  <si>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</si>
  <si>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</si>
  <si>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</si>
  <si>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</si>
  <si>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</si>
  <si>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</si>
  <si>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</si>
  <si>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</si>
  <si>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</si>
  <si>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</si>
  <si>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</si>
  <si>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</si>
  <si>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</si>
  <si>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</si>
  <si>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</si>
  <si>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</si>
  <si>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</si>
  <si>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</si>
  <si>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</si>
  <si>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</si>
  <si>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</si>
  <si>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</si>
  <si>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</si>
  <si>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</si>
  <si>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</si>
  <si>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</si>
  <si>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</si>
  <si>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</si>
  <si>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</si>
  <si>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</si>
  <si>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</si>
  <si>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</si>
  <si>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</si>
  <si>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</si>
  <si>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</si>
  <si>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</si>
  <si>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</si>
  <si>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</si>
  <si>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</si>
  <si>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</si>
  <si>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</si>
  <si>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</si>
  <si>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</si>
  <si>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</si>
  <si>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</si>
  <si>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</si>
  <si>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</si>
  <si>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</si>
  <si>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</si>
  <si>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</si>
  <si>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</si>
  <si>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</si>
  <si>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</si>
  <si>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</si>
  <si>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</si>
  <si>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</si>
  <si>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</si>
  <si>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</si>
  <si>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</si>
  <si>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</si>
  <si>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</si>
  <si>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</si>
  <si>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</si>
  <si>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</si>
  <si>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</si>
  <si>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</si>
  <si>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</si>
  <si>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</si>
  <si>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</si>
  <si>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</si>
  <si>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</si>
  <si>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</si>
  <si>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</si>
  <si>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</si>
  <si>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</si>
  <si>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</si>
  <si>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</si>
  <si>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</si>
  <si>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</si>
  <si>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</si>
  <si>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</si>
  <si>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</si>
  <si>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</si>
  <si>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</si>
  <si>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</si>
  <si>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</si>
  <si>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</si>
  <si>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</si>
  <si>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</si>
  <si>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</si>
  <si>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</si>
  <si>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</si>
  <si>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</si>
  <si>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</si>
  <si>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</si>
  <si>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</si>
  <si>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</si>
  <si>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</si>
  <si>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</si>
  <si>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</si>
  <si>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</si>
  <si>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</si>
  <si>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</si>
  <si>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</si>
  <si>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</si>
  <si>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</si>
  <si>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</si>
  <si>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</si>
  <si>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</si>
  <si>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</si>
  <si>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</si>
  <si>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</si>
  <si>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</si>
  <si>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</si>
  <si>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</si>
  <si>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</si>
  <si>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</si>
  <si>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</si>
  <si>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</si>
  <si>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</si>
  <si>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</si>
  <si>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</si>
  <si>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</si>
  <si>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</si>
  <si>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</si>
  <si>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</si>
  <si>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</si>
  <si>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</si>
  <si>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</si>
  <si>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</si>
  <si>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</si>
  <si>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</si>
  <si>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</si>
  <si>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</si>
  <si>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</si>
  <si>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</si>
  <si>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</si>
  <si>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</si>
  <si>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</si>
  <si>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</si>
  <si>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</si>
  <si>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</si>
  <si>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</si>
  <si>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</si>
  <si>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</si>
  <si>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</si>
  <si>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</si>
  <si>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</si>
  <si>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</si>
  <si>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</si>
  <si>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</si>
  <si>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</si>
  <si>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</si>
  <si>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</si>
  <si>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</si>
  <si>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</si>
  <si>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</si>
  <si>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</si>
  <si>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</si>
  <si>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</si>
  <si>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</si>
  <si>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</si>
  <si>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</si>
  <si>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</si>
  <si>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</si>
  <si>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</si>
  <si>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</si>
  <si>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</si>
  <si>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</si>
  <si>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</si>
  <si>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</si>
  <si>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</si>
  <si>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</si>
  <si>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</si>
  <si>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</si>
  <si>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</si>
  <si>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</si>
  <si>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</si>
  <si>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</si>
  <si>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</si>
  <si>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</si>
  <si>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</si>
  <si>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</si>
  <si>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</si>
  <si>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</si>
  <si>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</si>
  <si>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</si>
  <si>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</si>
  <si>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</si>
  <si>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</si>
  <si>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</si>
  <si>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</si>
  <si>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</si>
  <si>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</si>
  <si>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</si>
  <si>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</si>
  <si>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</si>
  <si>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</si>
  <si>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</si>
  <si>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</si>
  <si>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</si>
  <si>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</si>
  <si>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</si>
  <si>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</si>
  <si>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</si>
  <si>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</si>
  <si>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</si>
  <si>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</si>
  <si>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</si>
  <si>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</si>
  <si>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</si>
  <si>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</si>
  <si>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</si>
  <si>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</si>
  <si>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</si>
  <si>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</si>
  <si>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</si>
  <si>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</si>
  <si>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</si>
  <si>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</si>
  <si>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</si>
  <si>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</si>
  <si>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</si>
  <si>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</si>
  <si>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</si>
  <si>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</si>
  <si>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</si>
  <si>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</si>
  <si>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</si>
  <si>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</si>
  <si>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</si>
  <si>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</si>
  <si>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</si>
  <si>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</si>
  <si>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</si>
  <si>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</si>
  <si>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</si>
  <si>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</si>
  <si>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</si>
  <si>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</si>
  <si>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</si>
  <si>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</si>
  <si>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</si>
  <si>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</si>
  <si>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</si>
  <si>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</si>
  <si>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</si>
  <si>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</si>
  <si>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</si>
  <si>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</si>
  <si>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</si>
  <si>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</si>
  <si>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</si>
  <si>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</si>
  <si>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</si>
  <si>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</si>
  <si>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</si>
  <si>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</si>
  <si>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</si>
  <si>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</si>
  <si>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</si>
  <si>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</si>
  <si>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</si>
  <si>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</si>
  <si>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</si>
  <si>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</si>
  <si>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</si>
  <si>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</si>
  <si>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</si>
  <si>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</si>
  <si>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</si>
  <si>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</si>
  <si>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</si>
  <si>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</si>
  <si>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</si>
  <si>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</si>
  <si>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</si>
  <si>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</si>
  <si>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</si>
  <si>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</si>
  <si>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</si>
  <si>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</si>
  <si>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</si>
  <si>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</si>
  <si>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</si>
  <si>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</si>
  <si>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</si>
  <si>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</si>
  <si>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</si>
  <si>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</si>
  <si>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</si>
  <si>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</si>
  <si>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</si>
  <si>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</si>
  <si>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</si>
  <si>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</si>
  <si>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</si>
  <si>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</si>
  <si>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</si>
  <si>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</si>
  <si>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</si>
  <si>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</si>
  <si>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</si>
  <si>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</si>
  <si>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</si>
  <si>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</si>
  <si>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</si>
  <si>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</si>
  <si>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</si>
  <si>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</si>
  <si>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</si>
  <si>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</si>
  <si>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</si>
  <si>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</si>
  <si>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</si>
  <si>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</si>
  <si>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</si>
  <si>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</si>
  <si>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</si>
  <si>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</si>
  <si>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</si>
  <si>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</si>
  <si>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</si>
  <si>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</si>
  <si>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</si>
  <si>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</si>
  <si>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</si>
  <si>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</si>
  <si>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</si>
  <si>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</si>
  <si>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</si>
  <si>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</si>
  <si>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</si>
  <si>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</si>
  <si>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</si>
  <si>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</si>
  <si>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</si>
  <si>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</si>
  <si>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</si>
  <si>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</si>
  <si>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</si>
  <si>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</si>
  <si>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</si>
  <si>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</si>
  <si>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</si>
  <si>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</si>
  <si>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</si>
  <si>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</si>
  <si>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</si>
  <si>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</si>
  <si>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</si>
  <si>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</si>
  <si>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</si>
  <si>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</si>
  <si>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</si>
  <si>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</si>
  <si>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</si>
  <si>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</si>
  <si>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</si>
  <si>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</si>
  <si>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</si>
  <si>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</si>
  <si>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</si>
  <si>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</si>
  <si>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</si>
  <si>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</si>
  <si>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</si>
  <si>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</si>
  <si>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</si>
  <si>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</si>
  <si>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</si>
  <si>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</si>
  <si>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</si>
  <si>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</si>
  <si>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</si>
  <si>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</si>
  <si>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</si>
  <si>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</si>
  <si>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</si>
  <si>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</si>
  <si>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</si>
  <si>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</si>
  <si>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</si>
  <si>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</si>
  <si>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</si>
  <si>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</si>
  <si>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</si>
  <si>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</si>
  <si>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</si>
  <si>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</si>
  <si>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</si>
  <si>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</si>
  <si>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</si>
  <si>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</si>
  <si>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</si>
  <si>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</si>
  <si>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</si>
  <si>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</si>
  <si>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</si>
  <si>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</si>
  <si>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</si>
  <si>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</si>
  <si>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</si>
  <si>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</si>
  <si>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</si>
  <si>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</si>
  <si>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</si>
  <si>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</si>
  <si>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</si>
  <si>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</si>
  <si>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</si>
  <si>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</si>
  <si>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</si>
  <si>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</si>
  <si>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</si>
  <si>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</si>
  <si>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</si>
  <si>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</si>
  <si>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</si>
  <si>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</si>
  <si>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</si>
  <si>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</si>
  <si>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</si>
  <si>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</si>
  <si>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</si>
  <si>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</si>
  <si>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</si>
  <si>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</si>
  <si>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</si>
  <si>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</si>
  <si>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</si>
  <si>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</si>
  <si>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</si>
  <si>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</si>
  <si>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</si>
  <si>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</si>
  <si>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</si>
  <si>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</si>
  <si>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</si>
  <si>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</si>
  <si>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</si>
  <si>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</si>
  <si>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</si>
  <si>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</si>
  <si>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</si>
  <si>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</si>
  <si>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</si>
  <si>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</si>
  <si>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</si>
  <si>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</si>
  <si>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</si>
  <si>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</si>
  <si>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</si>
  <si>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</si>
  <si>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</si>
  <si>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</si>
  <si>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</si>
  <si>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</si>
  <si>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</si>
  <si>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</si>
  <si>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</si>
  <si>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</si>
  <si>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</si>
  <si>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</si>
  <si>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</si>
  <si>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</si>
  <si>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</si>
  <si>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</si>
  <si>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</si>
  <si>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</si>
  <si>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</si>
  <si>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</si>
  <si>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</si>
  <si>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</si>
  <si>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</si>
  <si>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</si>
  <si>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</si>
  <si>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</si>
  <si>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</si>
  <si>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</si>
  <si>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</si>
  <si>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</si>
  <si>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</si>
  <si>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</si>
  <si>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</si>
  <si>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</si>
  <si>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</si>
  <si>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</si>
  <si>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</si>
  <si>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</si>
  <si>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</si>
  <si>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</si>
  <si>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</si>
  <si>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</si>
  <si>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</si>
  <si>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</si>
  <si>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</si>
  <si>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</si>
  <si>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</si>
  <si>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</si>
  <si>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</si>
  <si>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</si>
  <si>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</si>
  <si>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</si>
  <si>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</si>
  <si>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</si>
  <si>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</si>
  <si>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</si>
  <si>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</si>
  <si>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</si>
  <si>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</si>
  <si>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</si>
  <si>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</si>
  <si>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</si>
  <si>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</si>
  <si>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</si>
  <si>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</si>
  <si>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</si>
  <si>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</si>
  <si>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</si>
  <si>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</si>
  <si>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</si>
  <si>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</si>
  <si>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</si>
  <si>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</si>
  <si>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</si>
  <si>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</si>
  <si>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</si>
  <si>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</si>
  <si>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</si>
  <si>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</si>
  <si>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</si>
  <si>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</si>
  <si>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</si>
  <si>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</si>
  <si>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</si>
  <si>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</si>
  <si>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</si>
  <si>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</si>
  <si>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</si>
  <si>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</si>
  <si>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</si>
  <si>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</si>
  <si>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</si>
  <si>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</si>
  <si>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</si>
  <si>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</si>
  <si>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</si>
  <si>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</si>
  <si>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</si>
  <si>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</si>
  <si>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</si>
  <si>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</si>
  <si>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</si>
  <si>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</si>
  <si>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</si>
  <si>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</si>
  <si>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</si>
  <si>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</si>
  <si>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</si>
  <si>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</si>
  <si>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</si>
  <si>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</si>
  <si>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</si>
  <si>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</si>
  <si>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</si>
  <si>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</si>
  <si>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</si>
  <si>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</si>
  <si>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</si>
  <si>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</si>
  <si>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</si>
  <si>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</si>
  <si>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</si>
  <si>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</si>
  <si>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</si>
  <si>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</si>
  <si>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</si>
  <si>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</si>
  <si>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</si>
  <si>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</si>
  <si>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</si>
  <si>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</si>
  <si>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</si>
  <si>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</si>
  <si>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</si>
  <si>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</si>
  <si>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</si>
  <si>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</si>
  <si>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</si>
  <si>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</si>
  <si>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</si>
  <si>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</si>
  <si>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</si>
  <si>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</si>
  <si>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</si>
  <si>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</si>
  <si>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</si>
  <si>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</si>
  <si>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</si>
  <si>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</si>
  <si>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</si>
  <si>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</si>
  <si>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</si>
  <si>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</si>
  <si>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</si>
  <si>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</si>
  <si>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</si>
  <si>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</si>
  <si>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</si>
  <si>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</si>
  <si>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</si>
  <si>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</si>
  <si>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</si>
  <si>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</si>
  <si>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</si>
  <si>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</si>
  <si>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</si>
  <si>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</si>
  <si>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</si>
  <si>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</si>
  <si>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</si>
  <si>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</si>
  <si>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</si>
  <si>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</si>
  <si>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</si>
  <si>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</si>
  <si>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</si>
  <si>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</si>
  <si>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</si>
  <si>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</si>
  <si>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</si>
  <si>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</si>
  <si>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</si>
  <si>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</si>
  <si>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</si>
  <si>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</si>
  <si>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</si>
  <si>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</si>
  <si>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</si>
  <si>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</si>
  <si>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</si>
  <si>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</si>
  <si>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</si>
  <si>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</si>
  <si>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</si>
  <si>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</si>
  <si>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</si>
  <si>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</si>
  <si>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</si>
  <si>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</si>
  <si>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</si>
  <si>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</si>
  <si>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</si>
  <si>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</si>
  <si>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</si>
  <si>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</si>
  <si>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</si>
  <si>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</si>
  <si>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</si>
  <si>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</si>
  <si>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</si>
  <si>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</si>
  <si>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</si>
  <si>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</si>
  <si>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</si>
  <si>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</si>
  <si>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</si>
  <si>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</si>
  <si>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</si>
  <si>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</si>
  <si>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</si>
  <si>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</si>
  <si>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</si>
  <si>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</si>
  <si>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</si>
  <si>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</si>
  <si>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</si>
  <si>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</si>
  <si>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</si>
  <si>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</si>
  <si>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</si>
  <si>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</si>
  <si>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</si>
  <si>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</si>
  <si>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</si>
  <si>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</si>
  <si>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</si>
  <si>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</si>
  <si>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</si>
  <si>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</si>
  <si>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</si>
  <si>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</si>
  <si>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</si>
  <si>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</si>
  <si>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</si>
  <si>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</si>
  <si>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</si>
  <si>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</si>
  <si>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</si>
  <si>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</si>
  <si>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</si>
  <si>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</si>
  <si>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</si>
  <si>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</si>
  <si>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</si>
  <si>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</si>
  <si>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</si>
  <si>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</si>
  <si>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</si>
  <si>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</si>
  <si>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</si>
  <si>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</si>
  <si>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</si>
  <si>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</si>
  <si>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</si>
  <si>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</si>
  <si>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</si>
  <si>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</si>
  <si>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</si>
  <si>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</si>
  <si>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</si>
  <si>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</si>
  <si>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</si>
  <si>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</si>
  <si>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</si>
  <si>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</si>
  <si>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</si>
  <si>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</si>
  <si>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</si>
  <si>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</si>
  <si>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</si>
  <si>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</si>
  <si>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</si>
  <si>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</si>
  <si>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</si>
  <si>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</si>
  <si>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</si>
  <si>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</si>
  <si>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</si>
  <si>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</si>
  <si>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</si>
  <si>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</si>
  <si>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</si>
  <si>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</si>
  <si>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</si>
  <si>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</si>
  <si>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</si>
  <si>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</si>
  <si>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</si>
  <si>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</si>
  <si>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</si>
  <si>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</si>
  <si>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</si>
  <si>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</si>
  <si>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</si>
  <si>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</si>
  <si>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</si>
  <si>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</si>
  <si>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</si>
  <si>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</si>
  <si>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</si>
  <si>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</si>
  <si>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</si>
  <si>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</si>
  <si>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</si>
  <si>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</si>
  <si>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</si>
  <si>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</si>
  <si>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</si>
  <si>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</si>
  <si>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</si>
  <si>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</si>
  <si>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</si>
  <si>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</si>
  <si>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</si>
  <si>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</si>
  <si>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</si>
  <si>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</si>
  <si>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</si>
  <si>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</si>
  <si>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</si>
  <si>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</si>
  <si>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</si>
  <si>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</si>
  <si>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</si>
  <si>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</si>
  <si>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</si>
  <si>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</si>
  <si>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</si>
  <si>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</si>
  <si>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</si>
  <si>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</si>
  <si>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</si>
  <si>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</si>
  <si>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</si>
  <si>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</si>
  <si>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</si>
  <si>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</si>
  <si>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</si>
  <si>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</si>
  <si>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</si>
  <si>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</si>
  <si>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</si>
  <si>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</si>
  <si>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</si>
  <si>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</si>
  <si>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</si>
  <si>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</si>
  <si>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</si>
  <si>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</si>
  <si>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</si>
  <si>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</si>
  <si>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</si>
  <si>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</si>
  <si>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</si>
  <si>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</si>
  <si>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</si>
  <si>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</si>
  <si>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</si>
  <si>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</si>
  <si>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</si>
  <si>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</si>
  <si>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</si>
  <si>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</si>
  <si>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</si>
  <si>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</si>
  <si>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</si>
  <si>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</si>
  <si>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</si>
  <si>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</si>
  <si>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</si>
  <si>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</si>
  <si>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</si>
  <si>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</si>
  <si>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</si>
  <si>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</si>
  <si>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</si>
  <si>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</si>
  <si>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</si>
  <si>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</si>
  <si>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</si>
  <si>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</si>
  <si>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</si>
  <si>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</si>
  <si>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</si>
  <si>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</si>
  <si>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</si>
  <si>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</si>
  <si>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</si>
  <si>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</si>
  <si>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</si>
  <si>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</si>
  <si>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</si>
  <si>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</si>
  <si>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</si>
  <si>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</si>
  <si>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</si>
  <si>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</si>
  <si>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</si>
  <si>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</si>
  <si>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</si>
  <si>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</si>
  <si>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</si>
  <si>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</si>
  <si>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</si>
  <si>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</si>
  <si>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</si>
  <si>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</si>
  <si>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</si>
  <si>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</si>
  <si>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</si>
  <si>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</si>
  <si>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</si>
  <si>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</si>
  <si>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</si>
  <si>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</si>
  <si>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</si>
  <si>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</si>
  <si>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</si>
  <si>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</si>
  <si>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</si>
  <si>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</si>
  <si>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</si>
  <si>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</si>
  <si>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</si>
  <si>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</si>
  <si>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</si>
  <si>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</si>
  <si>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</si>
  <si>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</si>
  <si>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</si>
  <si>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</si>
  <si>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</si>
  <si>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</si>
  <si>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</si>
  <si>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</si>
  <si>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</si>
  <si>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</si>
  <si>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</si>
  <si>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</si>
  <si>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</si>
  <si>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</si>
  <si>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</si>
  <si>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</si>
  <si>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</si>
  <si>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</si>
  <si>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</si>
  <si>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</si>
  <si>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</si>
  <si>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</si>
  <si>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</si>
  <si>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</si>
  <si>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</si>
  <si>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</si>
  <si>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</si>
  <si>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</si>
  <si>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</si>
  <si>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</si>
  <si>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</si>
  <si>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</si>
  <si>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</si>
  <si>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</si>
  <si>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</si>
  <si>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</si>
  <si>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</si>
  <si>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</si>
  <si>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</si>
  <si>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</si>
  <si>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</si>
  <si>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</si>
  <si>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</si>
  <si>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</si>
  <si>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</si>
  <si>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</si>
  <si>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</si>
  <si>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</si>
  <si>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</si>
  <si>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</si>
  <si>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</si>
  <si>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</si>
  <si>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</si>
  <si>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</si>
  <si>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</si>
  <si>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</si>
  <si>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</si>
  <si>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</si>
  <si>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</si>
  <si>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</si>
  <si>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</si>
  <si>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</si>
  <si>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</si>
  <si>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</si>
  <si>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</si>
  <si>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</si>
  <si>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</si>
  <si>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</si>
  <si>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</si>
  <si>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</si>
  <si>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</si>
  <si>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</si>
  <si>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</si>
  <si>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</si>
  <si>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</si>
  <si>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</si>
  <si>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</si>
  <si>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</si>
  <si>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</si>
  <si>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</si>
  <si>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</si>
  <si>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</si>
  <si>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</si>
  <si>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</si>
  <si>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</si>
  <si>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</si>
  <si>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</si>
  <si>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</si>
  <si>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</si>
  <si>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</si>
  <si>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</si>
  <si>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</si>
  <si>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</si>
  <si>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</si>
  <si>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</si>
  <si>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</si>
  <si>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</si>
  <si>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</si>
  <si>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</si>
  <si>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</si>
  <si>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</si>
  <si>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</si>
  <si>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</si>
  <si>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</si>
  <si>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</si>
  <si>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</si>
  <si>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</si>
  <si>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</si>
  <si>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</si>
  <si>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</si>
  <si>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</si>
  <si>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</si>
  <si>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</si>
  <si>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</si>
  <si>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</si>
  <si>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</si>
  <si>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</si>
  <si>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</si>
  <si>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</si>
  <si>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</si>
  <si>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</si>
  <si>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</si>
  <si>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</si>
  <si>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</si>
  <si>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</si>
  <si>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</si>
  <si>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</si>
  <si>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</si>
  <si>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</si>
  <si>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</si>
  <si>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</si>
  <si>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</si>
  <si>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</si>
  <si>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</si>
  <si>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</si>
  <si>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</si>
  <si>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</si>
  <si>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</si>
  <si>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</si>
  <si>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</si>
  <si>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</si>
  <si>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</si>
  <si>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</si>
  <si>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</si>
  <si>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</si>
  <si>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</si>
  <si>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</si>
  <si>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</si>
  <si>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</si>
  <si>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</si>
  <si>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</si>
  <si>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</si>
  <si>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</si>
  <si>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</si>
  <si>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</si>
  <si>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</si>
  <si>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</si>
  <si>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</si>
  <si>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</si>
  <si>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</si>
  <si>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</si>
  <si>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</si>
  <si>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</si>
  <si>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</si>
  <si>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</si>
  <si>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</si>
  <si>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</si>
  <si>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</si>
  <si>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</si>
  <si>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</si>
  <si>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</si>
  <si>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</si>
  <si>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</si>
  <si>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</si>
  <si>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</si>
  <si>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</si>
  <si>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</si>
  <si>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</si>
  <si>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</si>
  <si>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</si>
  <si>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</si>
  <si>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</si>
  <si>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</si>
  <si>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</si>
  <si>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</si>
  <si>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</si>
  <si>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</si>
  <si>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</si>
  <si>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</si>
  <si>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</si>
  <si>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</si>
  <si>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</si>
  <si>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</si>
  <si>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</si>
  <si>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</si>
  <si>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</si>
  <si>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</si>
  <si>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</si>
  <si>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</si>
  <si>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</si>
  <si>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</si>
  <si>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</si>
  <si>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</si>
  <si>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</si>
  <si>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</si>
  <si>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</si>
  <si>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</si>
  <si>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</si>
  <si>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</si>
  <si>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</si>
  <si>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</si>
  <si>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</si>
  <si>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</si>
  <si>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</si>
  <si>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</si>
  <si>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</si>
  <si>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</si>
  <si>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</si>
  <si>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</si>
  <si>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</si>
  <si>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</si>
  <si>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</si>
  <si>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</si>
  <si>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</si>
  <si>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</si>
  <si>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</si>
  <si>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</si>
  <si>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</si>
  <si>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</si>
  <si>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</si>
  <si>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</si>
  <si>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</si>
  <si>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</si>
  <si>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</si>
  <si>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</si>
  <si>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</si>
  <si>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</si>
  <si>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</si>
  <si>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</si>
  <si>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</si>
  <si>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</si>
  <si>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</si>
  <si>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</si>
  <si>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</si>
  <si>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</si>
  <si>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</si>
  <si>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</si>
  <si>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</si>
  <si>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</si>
  <si>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</si>
  <si>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</si>
  <si>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</si>
  <si>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</si>
  <si>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</si>
  <si>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</si>
  <si>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</si>
  <si>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</si>
  <si>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</si>
  <si>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</si>
  <si>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</si>
  <si>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</si>
  <si>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</si>
  <si>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</si>
  <si>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</si>
  <si>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</si>
  <si>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</si>
  <si>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</si>
  <si>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</si>
  <si>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</si>
  <si>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</si>
  <si>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</si>
  <si>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</si>
  <si>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</si>
  <si>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</si>
  <si>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</si>
  <si>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</si>
  <si>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</si>
  <si>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</si>
  <si>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</si>
  <si>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</si>
  <si>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</si>
  <si>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</si>
  <si>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</si>
  <si>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</si>
  <si>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</si>
  <si>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</si>
  <si>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</si>
  <si>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</si>
  <si>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</si>
  <si>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</si>
  <si>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</si>
  <si>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</si>
  <si>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</si>
  <si>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</si>
  <si>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</si>
  <si>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</si>
  <si>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</si>
  <si>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</si>
  <si>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</si>
  <si>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</si>
  <si>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</si>
  <si>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</si>
  <si>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</si>
  <si>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</si>
  <si>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</si>
  <si>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</si>
  <si>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</si>
  <si>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</si>
  <si>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</si>
  <si>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</si>
  <si>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</si>
  <si>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</si>
  <si>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</si>
  <si>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</si>
  <si>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</si>
  <si>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</si>
  <si>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</si>
  <si>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</si>
  <si>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</si>
  <si>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</si>
  <si>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</si>
  <si>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</si>
  <si>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</si>
  <si>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</si>
  <si>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</si>
  <si>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</si>
  <si>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</si>
  <si>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</si>
  <si>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</si>
  <si>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</si>
  <si>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</si>
  <si>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</si>
  <si>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</si>
  <si>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</si>
  <si>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</si>
  <si>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</si>
  <si>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</si>
  <si>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</si>
  <si>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</si>
  <si>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</si>
  <si>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</si>
  <si>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</si>
  <si>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</si>
  <si>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</si>
  <si>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</si>
  <si>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</si>
  <si>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</si>
  <si>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</si>
  <si>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</si>
  <si>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</si>
  <si>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</si>
  <si>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</si>
  <si>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</si>
  <si>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</si>
  <si>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</si>
  <si>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</si>
  <si>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</si>
  <si>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</si>
  <si>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</si>
  <si>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</si>
  <si>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</si>
  <si>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</si>
  <si>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</si>
  <si>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</si>
  <si>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</si>
  <si>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</si>
  <si>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</si>
  <si>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</si>
  <si>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</si>
  <si>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</si>
  <si>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</si>
  <si>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</si>
  <si>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</si>
  <si>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</si>
  <si>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</si>
  <si>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</si>
  <si>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</si>
  <si>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</si>
  <si>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</si>
  <si>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</si>
  <si>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</si>
  <si>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</si>
  <si>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</si>
  <si>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</si>
  <si>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</si>
  <si>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</si>
  <si>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</si>
  <si>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</si>
  <si>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</si>
  <si>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</si>
  <si>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</si>
  <si>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</si>
  <si>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</si>
  <si>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</si>
  <si>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</si>
  <si>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</si>
  <si>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</si>
  <si>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</si>
  <si>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</si>
  <si>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</si>
  <si>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</si>
  <si>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</si>
  <si>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</si>
  <si>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</si>
  <si>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</si>
  <si>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</si>
  <si>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</si>
  <si>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</si>
  <si>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</si>
  <si>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</si>
  <si>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</si>
  <si>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</si>
  <si>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</si>
  <si>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</si>
  <si>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</si>
  <si>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</si>
  <si>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</si>
  <si>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</si>
  <si>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</si>
  <si>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</si>
  <si>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</si>
  <si>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</si>
  <si>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</si>
  <si>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</si>
  <si>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</si>
  <si>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</si>
  <si>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</si>
  <si>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</si>
  <si>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</si>
  <si>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</si>
  <si>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</si>
  <si>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</si>
  <si>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</si>
  <si>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</si>
  <si>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</si>
  <si>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</si>
  <si>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</si>
  <si>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</si>
  <si>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</si>
  <si>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</si>
  <si>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</si>
  <si>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</si>
  <si>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</si>
  <si>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</si>
  <si>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</si>
  <si>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</si>
  <si>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</si>
  <si>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</si>
  <si>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</si>
  <si>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</si>
  <si>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</si>
  <si>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</si>
  <si>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</si>
  <si>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</si>
  <si>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</si>
  <si>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</si>
  <si>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</si>
  <si>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</si>
  <si>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</si>
  <si>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</si>
  <si>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</si>
  <si>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</si>
  <si>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</si>
  <si>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</si>
  <si>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</si>
  <si>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</si>
  <si>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</si>
  <si>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</si>
  <si>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</si>
  <si>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</si>
  <si>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</si>
  <si>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</si>
  <si>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</si>
  <si>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</si>
  <si>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</si>
  <si>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</si>
  <si>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</si>
  <si>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</si>
  <si>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</si>
  <si>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</si>
  <si>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</si>
  <si>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</si>
  <si>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</si>
  <si>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</si>
  <si>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</si>
  <si>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</si>
  <si>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</si>
  <si>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</si>
  <si>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</si>
  <si>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</si>
  <si>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</si>
  <si>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</si>
  <si>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</si>
  <si>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</si>
  <si>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</si>
  <si>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</si>
  <si>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</si>
  <si>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</si>
  <si>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</si>
  <si>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</si>
  <si>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</si>
  <si>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</si>
  <si>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</si>
  <si>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</si>
  <si>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</si>
  <si>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</si>
  <si>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</si>
  <si>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</si>
  <si>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</si>
  <si>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</si>
  <si>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</si>
  <si>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</si>
  <si>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</si>
  <si>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</si>
  <si>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</si>
  <si>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</si>
  <si>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</si>
  <si>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</si>
  <si>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</si>
  <si>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</si>
  <si>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</si>
  <si>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</si>
  <si>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</si>
  <si>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</si>
  <si>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</si>
  <si>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</si>
  <si>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</si>
  <si>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</si>
  <si>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</si>
  <si>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</si>
  <si>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</si>
  <si>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</si>
  <si>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</si>
  <si>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</si>
  <si>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</si>
  <si>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</si>
  <si>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</si>
  <si>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</si>
  <si>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</si>
  <si>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</si>
  <si>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</si>
  <si>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</si>
  <si>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</si>
  <si>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</si>
  <si>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</si>
  <si>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</si>
  <si>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</si>
  <si>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</si>
  <si>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</si>
  <si>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</si>
  <si>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</si>
  <si>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</si>
  <si>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</si>
  <si>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</si>
  <si>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</si>
  <si>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</si>
  <si>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</si>
  <si>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</si>
  <si>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</si>
  <si>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</si>
  <si>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</si>
  <si>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</si>
  <si>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</si>
  <si>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</si>
  <si>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</si>
  <si>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</si>
  <si>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</si>
  <si>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</si>
  <si>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</si>
  <si>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</si>
  <si>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</si>
  <si>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</si>
  <si>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</si>
  <si>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</si>
  <si>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</si>
  <si>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</si>
  <si>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</si>
  <si>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</si>
  <si>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</si>
  <si>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</si>
  <si>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</si>
  <si>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</si>
  <si>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</si>
  <si>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</si>
  <si>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</si>
  <si>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</si>
  <si>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</si>
  <si>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</si>
  <si>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</si>
  <si>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</si>
  <si>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</si>
  <si>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</si>
  <si>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</si>
  <si>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</si>
  <si>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</si>
  <si>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</si>
  <si>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</si>
  <si>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</si>
  <si>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</si>
  <si>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</si>
  <si>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</si>
  <si>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</si>
  <si>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</si>
  <si>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</si>
  <si>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</si>
  <si>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</si>
  <si>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</si>
  <si>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</si>
  <si>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</si>
  <si>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</si>
  <si>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</si>
  <si>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</si>
  <si>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</si>
  <si>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</si>
  <si>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</si>
  <si>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</si>
  <si>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</si>
  <si>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</si>
  <si>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</si>
  <si>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</si>
  <si>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</si>
  <si>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</si>
  <si>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</si>
  <si>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</si>
  <si>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</si>
  <si>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</si>
  <si>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</si>
  <si>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</si>
  <si>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</si>
  <si>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</si>
  <si>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</si>
  <si>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</si>
  <si>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</si>
  <si>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</si>
  <si>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</si>
  <si>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</si>
  <si>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</si>
  <si>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</si>
  <si>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</si>
  <si>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</si>
  <si>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</si>
  <si>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</si>
  <si>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</si>
  <si>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</si>
  <si>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</si>
  <si>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</si>
  <si>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</si>
  <si>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</si>
  <si>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</si>
  <si>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</si>
  <si>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</si>
  <si>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</si>
  <si>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</si>
  <si>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</si>
  <si>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</si>
  <si>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</si>
  <si>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</si>
  <si>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</si>
  <si>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</si>
  <si>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</si>
  <si>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</si>
  <si>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</si>
  <si>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</si>
  <si>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</si>
  <si>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</si>
  <si>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</si>
  <si>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</si>
  <si>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</si>
  <si>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</si>
  <si>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</si>
  <si>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</si>
  <si>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</si>
  <si>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</si>
  <si>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</si>
  <si>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</si>
  <si>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</si>
  <si>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</si>
  <si>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</si>
  <si>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</si>
  <si>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</si>
  <si>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</si>
  <si>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</si>
  <si>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</si>
  <si>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</si>
  <si>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</si>
  <si>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</si>
  <si>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</si>
  <si>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</si>
  <si>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</si>
  <si>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</si>
  <si>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</si>
  <si>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</si>
  <si>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</si>
  <si>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</si>
  <si>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</si>
  <si>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</si>
  <si>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</si>
  <si>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</si>
  <si>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</si>
  <si>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</si>
  <si>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</si>
  <si>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</si>
  <si>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</si>
  <si>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</si>
  <si>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</si>
  <si>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</si>
  <si>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</si>
  <si>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</si>
  <si>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</si>
  <si>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</si>
  <si>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</si>
  <si>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</si>
  <si>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</si>
  <si>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</si>
  <si>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</si>
  <si>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</si>
  <si>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</si>
  <si>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</si>
  <si>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</si>
  <si>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</si>
  <si>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</si>
  <si>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</si>
  <si>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</si>
  <si>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</si>
  <si>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</si>
  <si>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</si>
  <si>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</si>
  <si>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</si>
  <si>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</si>
  <si>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</si>
  <si>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</si>
  <si>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</si>
  <si>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</si>
  <si>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</si>
  <si>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</si>
  <si>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</si>
  <si>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</si>
  <si>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</si>
  <si>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</si>
  <si>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</si>
  <si>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</si>
  <si>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</si>
  <si>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</si>
  <si>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</si>
  <si>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</si>
  <si>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</si>
  <si>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</si>
  <si>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</si>
  <si>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</si>
  <si>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</si>
  <si>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</si>
  <si>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</si>
  <si>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</si>
  <si>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</si>
  <si>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</si>
  <si>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</si>
  <si>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</si>
  <si>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</si>
  <si>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</si>
  <si>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</si>
  <si>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</si>
  <si>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</si>
  <si>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</si>
  <si>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</si>
  <si>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</si>
  <si>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</si>
  <si>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</si>
  <si>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</si>
  <si>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</si>
  <si>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</si>
  <si>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</si>
  <si>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</si>
  <si>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</si>
  <si>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</si>
  <si>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</si>
  <si>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</si>
  <si>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</si>
  <si>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</si>
  <si>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</si>
  <si>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</si>
  <si>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</si>
  <si>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</si>
  <si>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</si>
  <si>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</si>
  <si>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</si>
  <si>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</si>
  <si>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</si>
  <si>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</si>
  <si>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</si>
  <si>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</si>
  <si>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</si>
  <si>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</si>
  <si>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</si>
  <si>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</si>
  <si>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</si>
  <si>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</si>
  <si>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</si>
  <si>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</si>
  <si>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</si>
  <si>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</si>
  <si>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</si>
  <si>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</si>
  <si>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</si>
  <si>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</si>
  <si>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</si>
  <si>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</si>
  <si>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</si>
  <si>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</si>
  <si>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</si>
  <si>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</si>
  <si>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</si>
  <si>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</si>
  <si>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</si>
  <si>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</si>
  <si>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</si>
  <si>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</si>
  <si>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</si>
  <si>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</si>
  <si>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</si>
  <si>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</si>
  <si>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</si>
  <si>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</si>
  <si>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</si>
  <si>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</si>
  <si>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</si>
  <si>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</si>
  <si>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</si>
  <si>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</si>
  <si>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</si>
  <si>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</si>
  <si>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</si>
  <si>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</si>
  <si>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</si>
  <si>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</si>
  <si>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</si>
  <si>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</si>
  <si>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</si>
  <si>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</si>
  <si>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</si>
  <si>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</si>
  <si>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</si>
  <si>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</si>
  <si>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</si>
  <si>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</si>
  <si>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</si>
  <si>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</si>
  <si>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</si>
  <si>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</si>
  <si>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</si>
  <si>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</si>
  <si>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</si>
  <si>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</si>
  <si>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</si>
  <si>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</si>
  <si>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</si>
  <si>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</si>
  <si>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</si>
  <si>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</si>
  <si>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</si>
  <si>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</si>
  <si>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</si>
  <si>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</si>
  <si>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</si>
  <si>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</si>
  <si>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</si>
  <si>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</si>
  <si>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</si>
  <si>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</si>
  <si>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</si>
  <si>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</si>
  <si>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</si>
  <si>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</si>
  <si>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</si>
  <si>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</si>
  <si>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</si>
  <si>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</si>
  <si>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</si>
  <si>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</si>
  <si>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</si>
  <si>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</si>
  <si>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</si>
  <si>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</si>
  <si>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</si>
  <si>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</si>
  <si>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</si>
  <si>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</si>
  <si>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</si>
  <si>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</si>
  <si>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</si>
  <si>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</si>
  <si>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</si>
  <si>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</si>
  <si>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</si>
  <si>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</si>
  <si>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</si>
  <si>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</si>
  <si>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</si>
  <si>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</si>
  <si>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</si>
  <si>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</si>
  <si>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</si>
  <si>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</si>
  <si>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</si>
  <si>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</si>
  <si>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</si>
  <si>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</si>
  <si>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</si>
  <si>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</si>
  <si>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</si>
  <si>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</si>
  <si>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</si>
  <si>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</si>
  <si>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</si>
  <si>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</si>
  <si>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</si>
  <si>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</si>
  <si>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</si>
  <si>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</si>
  <si>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</si>
  <si>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</si>
  <si>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</si>
  <si>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</si>
  <si>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</si>
  <si>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</si>
  <si>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</si>
  <si>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</si>
  <si>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</si>
  <si>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</si>
  <si>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</si>
  <si>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</si>
  <si>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</si>
  <si>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</si>
  <si>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</si>
  <si>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</si>
  <si>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</si>
  <si>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</si>
  <si>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</si>
  <si>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</si>
  <si>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</si>
  <si>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</si>
  <si>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</si>
  <si>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</si>
  <si>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</si>
  <si>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</si>
  <si>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</si>
  <si>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</si>
  <si>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</si>
  <si>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</si>
  <si>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</si>
  <si>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</si>
  <si>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</si>
  <si>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</si>
  <si>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</si>
  <si>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</si>
  <si>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</si>
  <si>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</si>
  <si>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</si>
  <si>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</si>
  <si>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</si>
  <si>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</si>
  <si>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</si>
  <si>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</si>
  <si>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</si>
  <si>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</si>
  <si>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</si>
  <si>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</si>
  <si>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</si>
  <si>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</si>
  <si>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</si>
  <si>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</si>
  <si>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</si>
  <si>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</si>
  <si>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</si>
  <si>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</si>
  <si>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</si>
  <si>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</si>
  <si>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</si>
  <si>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</si>
  <si>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</si>
  <si>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</si>
  <si>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</si>
  <si>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</si>
  <si>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</si>
  <si>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</si>
  <si>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</si>
  <si>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</si>
  <si>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</si>
  <si>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</si>
  <si>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</si>
  <si>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</si>
  <si>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</si>
  <si>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</si>
  <si>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</si>
  <si>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</si>
  <si>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</si>
  <si>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</si>
  <si>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</si>
  <si>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</si>
  <si>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</si>
  <si>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</si>
  <si>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</si>
  <si>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</si>
  <si>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</si>
  <si>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</si>
  <si>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</si>
  <si>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</si>
  <si>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</si>
  <si>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</si>
  <si>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</si>
  <si>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</si>
  <si>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</si>
  <si>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</si>
  <si>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</si>
  <si>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</si>
  <si>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</si>
  <si>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</si>
  <si>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</si>
  <si>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</si>
  <si>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</si>
  <si>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</si>
  <si>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</si>
  <si>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</si>
  <si>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</si>
  <si>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</si>
  <si>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</si>
  <si>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</si>
  <si>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</si>
  <si>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</si>
  <si>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</si>
  <si>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</si>
  <si>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</si>
  <si>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</si>
  <si>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</si>
  <si>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</si>
  <si>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</si>
  <si>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</si>
  <si>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</si>
  <si>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</si>
  <si>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</si>
  <si>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</si>
  <si>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</si>
  <si>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</si>
  <si>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</si>
  <si>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</si>
  <si>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</si>
  <si>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</si>
  <si>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</si>
  <si>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</si>
  <si>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</si>
  <si>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</si>
  <si>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</si>
  <si>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</si>
  <si>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</si>
  <si>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</si>
  <si>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</si>
  <si>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</si>
  <si>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</si>
  <si>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</si>
  <si>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</si>
  <si>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</si>
  <si>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</si>
  <si>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</si>
  <si>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</si>
  <si>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</si>
  <si>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</si>
  <si>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</si>
  <si>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</si>
  <si>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</si>
  <si>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</si>
  <si>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</si>
  <si>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</si>
  <si>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</si>
  <si>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</si>
  <si>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</si>
  <si>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</si>
  <si>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</si>
  <si>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</si>
  <si>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</si>
  <si>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</si>
  <si>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</si>
  <si>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</si>
  <si>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</si>
  <si>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</si>
  <si>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</si>
  <si>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</si>
  <si>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</si>
  <si>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</si>
  <si>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</si>
  <si>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</si>
  <si>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</si>
  <si>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</si>
  <si>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</si>
  <si>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</si>
  <si>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</si>
  <si>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</si>
  <si>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</si>
  <si>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</si>
  <si>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</si>
  <si>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</si>
  <si>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</si>
  <si>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</si>
  <si>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</si>
  <si>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</si>
  <si>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</si>
  <si>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</si>
  <si>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</si>
  <si>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</si>
  <si>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</si>
  <si>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</si>
  <si>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</si>
  <si>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</si>
  <si>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</si>
  <si>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</si>
  <si>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</si>
  <si>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</si>
  <si>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</si>
  <si>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</si>
  <si>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</si>
  <si>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</si>
  <si>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</si>
  <si>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</si>
  <si>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</si>
  <si>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</si>
  <si>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</si>
  <si>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</si>
  <si>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</si>
  <si>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</si>
  <si>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</si>
  <si>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</si>
  <si>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</si>
  <si>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</si>
  <si>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</si>
  <si>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</si>
  <si>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</si>
  <si>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</si>
  <si>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</si>
  <si>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</si>
  <si>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</si>
  <si>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</si>
  <si>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</si>
  <si>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</si>
  <si>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</si>
  <si>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</si>
  <si>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</si>
  <si>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</si>
  <si>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</si>
  <si>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</si>
  <si>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</si>
  <si>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</si>
  <si>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</si>
  <si>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</si>
  <si>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</si>
  <si>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</si>
  <si>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</si>
  <si>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</si>
  <si>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</si>
  <si>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</si>
  <si>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</si>
  <si>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</si>
  <si>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</si>
  <si>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</si>
  <si>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</si>
  <si>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</si>
  <si>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</si>
  <si>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</si>
  <si>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</si>
  <si>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</si>
  <si>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</si>
  <si>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</si>
  <si>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</si>
  <si>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</si>
  <si>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</si>
  <si>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</si>
  <si>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</si>
  <si>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</si>
  <si>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</si>
  <si>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</si>
  <si>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</si>
  <si>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</si>
  <si>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</si>
  <si>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</si>
  <si>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</si>
  <si>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</si>
  <si>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</si>
  <si>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</si>
  <si>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</si>
  <si>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</si>
  <si>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</si>
  <si>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</si>
  <si>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</si>
  <si>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</si>
  <si>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</si>
  <si>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</si>
  <si>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</si>
  <si>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</si>
  <si>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</si>
  <si>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</si>
  <si>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</si>
  <si>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</si>
  <si>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</si>
  <si>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</si>
  <si>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</si>
  <si>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</si>
  <si>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</si>
  <si>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</si>
  <si>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</si>
  <si>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</si>
  <si>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</si>
  <si>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</si>
  <si>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</si>
  <si>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</si>
  <si>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</si>
  <si>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</si>
  <si>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</si>
  <si>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</si>
  <si>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</si>
  <si>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</si>
  <si>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</si>
  <si>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</si>
  <si>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</si>
  <si>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</si>
  <si>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</si>
  <si>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</si>
  <si>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</si>
  <si>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</si>
  <si>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</si>
  <si>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</si>
  <si>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</si>
  <si>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</si>
  <si>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</si>
  <si>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</si>
  <si>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</si>
  <si>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</si>
  <si>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</si>
  <si>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</si>
  <si>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</si>
  <si>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</si>
  <si>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</si>
  <si>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</si>
  <si>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</si>
  <si>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</si>
  <si>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</si>
  <si>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</si>
  <si>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</si>
  <si>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</si>
  <si>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</si>
  <si>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</si>
  <si>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</si>
  <si>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</si>
  <si>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</si>
  <si>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</si>
  <si>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</si>
  <si>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</si>
  <si>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</si>
  <si>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</si>
  <si>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</si>
  <si>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</si>
  <si>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</si>
  <si>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</si>
  <si>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</si>
  <si>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</si>
  <si>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</si>
  <si>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</si>
  <si>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</si>
  <si>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</si>
  <si>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</si>
  <si>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</si>
  <si>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</si>
  <si>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</si>
  <si>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</si>
  <si>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</si>
  <si>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</si>
  <si>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</si>
  <si>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</si>
  <si>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</si>
  <si>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</si>
  <si>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</si>
  <si>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</si>
  <si>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</si>
  <si>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</si>
  <si>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</si>
  <si>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</si>
  <si>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</si>
  <si>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</si>
  <si>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</si>
  <si>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</si>
  <si>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</si>
  <si>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</si>
  <si>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</si>
  <si>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</si>
  <si>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</si>
  <si>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</si>
  <si>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</si>
  <si>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</si>
  <si>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</si>
  <si>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</si>
  <si>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</si>
  <si>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</si>
  <si>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</si>
  <si>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</si>
  <si>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</si>
  <si>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</si>
  <si>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</si>
  <si>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</si>
  <si>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</si>
  <si>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</si>
  <si>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</si>
  <si>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</si>
  <si>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</si>
  <si>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</si>
  <si>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</si>
  <si>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</si>
  <si>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</si>
  <si>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</si>
  <si>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</si>
  <si>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</si>
  <si>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</si>
  <si>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</si>
  <si>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</si>
  <si>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</si>
  <si>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</si>
  <si>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</si>
  <si>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</si>
  <si>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</si>
  <si>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</si>
  <si>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</si>
  <si>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</si>
  <si>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</si>
  <si>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</si>
  <si>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</si>
  <si>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</si>
  <si>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</si>
  <si>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</si>
  <si>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</si>
  <si>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</si>
  <si>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</si>
  <si>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</si>
  <si>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</si>
  <si>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</si>
  <si>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</si>
  <si>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</si>
  <si>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</si>
  <si>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</si>
  <si>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</si>
  <si>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</si>
  <si>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</si>
  <si>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</si>
  <si>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</si>
  <si>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</si>
  <si>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</si>
  <si>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</si>
  <si>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</si>
  <si>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</si>
  <si>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</si>
  <si>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</si>
  <si>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</si>
  <si>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</si>
  <si>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</si>
  <si>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</si>
  <si>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</si>
  <si>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</si>
  <si>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</si>
  <si>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</si>
  <si>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</si>
  <si>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</si>
  <si>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</si>
  <si>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</si>
  <si>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</si>
  <si>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</si>
  <si>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</si>
  <si>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</si>
  <si>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</si>
  <si>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</si>
  <si>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</si>
  <si>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</si>
  <si>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</si>
  <si>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</si>
  <si>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</si>
  <si>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</si>
  <si>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</si>
  <si>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</si>
  <si>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</si>
  <si>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</si>
  <si>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</si>
  <si>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</si>
  <si>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</si>
  <si>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</si>
  <si>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</si>
  <si>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</si>
  <si>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</si>
  <si>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</si>
  <si>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</si>
  <si>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</si>
  <si>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</si>
  <si>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</si>
  <si>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</si>
  <si>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</si>
  <si>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</si>
  <si>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</si>
  <si>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</si>
  <si>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</si>
  <si>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</si>
  <si>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</si>
  <si>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</si>
  <si>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</si>
  <si>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</si>
  <si>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</si>
  <si>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</si>
  <si>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</si>
  <si>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</si>
  <si>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</si>
  <si>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</si>
  <si>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</si>
  <si>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</si>
  <si>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</si>
  <si>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</si>
  <si>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</si>
  <si>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</si>
  <si>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</si>
  <si>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</si>
  <si>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</si>
  <si>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</si>
  <si>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</si>
  <si>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</si>
  <si>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</si>
  <si>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</si>
  <si>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</si>
  <si>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</si>
  <si>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</si>
  <si>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</si>
  <si>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</si>
  <si>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</si>
  <si>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</si>
  <si>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</si>
  <si>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</si>
  <si>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</si>
  <si>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</si>
  <si>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</si>
  <si>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</si>
  <si>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</si>
  <si>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</si>
  <si>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</si>
  <si>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</si>
  <si>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</si>
  <si>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</si>
  <si>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</si>
  <si>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</si>
  <si>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</si>
  <si>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</si>
  <si>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</si>
  <si>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</si>
  <si>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</si>
  <si>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</si>
  <si>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</si>
  <si>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</si>
  <si>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</si>
  <si>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</si>
  <si>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</si>
  <si>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</si>
  <si>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</si>
  <si>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</si>
  <si>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</si>
  <si>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</si>
  <si>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</si>
  <si>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</si>
  <si>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</si>
  <si>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</si>
  <si>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</si>
  <si>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</si>
  <si>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</si>
  <si>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</si>
  <si>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</si>
  <si>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</si>
  <si>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</si>
  <si>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</si>
  <si>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</si>
  <si>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</si>
  <si>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</si>
  <si>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</si>
  <si>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</si>
  <si>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</si>
  <si>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</si>
  <si>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</si>
  <si>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</si>
  <si>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</si>
  <si>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</si>
  <si>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</si>
  <si>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</si>
  <si>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</si>
  <si>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</si>
  <si>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</si>
  <si>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</si>
  <si>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</si>
  <si>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</si>
  <si>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</si>
  <si>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</si>
  <si>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</si>
  <si>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</si>
  <si>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</si>
  <si>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</si>
  <si>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</si>
  <si>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</si>
  <si>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</si>
  <si>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</si>
  <si>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</si>
  <si>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</si>
  <si>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</si>
  <si>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</si>
  <si>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</si>
  <si>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</si>
  <si>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</si>
  <si>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</si>
  <si>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</si>
  <si>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</si>
  <si>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</si>
  <si>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</si>
  <si>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</si>
  <si>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</si>
  <si>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</si>
  <si>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</si>
  <si>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</si>
  <si>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</si>
  <si>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</si>
  <si>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</si>
  <si>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</si>
  <si>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</si>
  <si>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</si>
  <si>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</si>
  <si>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</si>
  <si>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</si>
  <si>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</si>
  <si>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</si>
  <si>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</si>
  <si>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</si>
  <si>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</si>
  <si>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</si>
  <si>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</si>
  <si>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</si>
  <si>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</si>
  <si>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</si>
  <si>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</si>
  <si>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</si>
  <si>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</si>
  <si>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</si>
  <si>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</si>
  <si>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</si>
  <si>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</si>
  <si>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</si>
  <si>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</si>
  <si>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</si>
  <si>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</si>
  <si>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</si>
  <si>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</si>
  <si>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</si>
  <si>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</si>
  <si>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</si>
  <si>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</si>
  <si>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</si>
  <si>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</si>
  <si>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</si>
  <si>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</si>
  <si>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</si>
  <si>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</si>
  <si>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</si>
  <si>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</si>
  <si>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</si>
  <si>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</si>
  <si>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</si>
  <si>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</si>
  <si>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</si>
  <si>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</si>
  <si>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</si>
  <si>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</si>
  <si>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</si>
  <si>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</si>
  <si>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</si>
  <si>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</si>
  <si>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</si>
  <si>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</si>
  <si>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</si>
  <si>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</si>
  <si>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</si>
  <si>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</si>
  <si>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</si>
  <si>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</si>
  <si>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</si>
  <si>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</si>
  <si>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</si>
  <si>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</si>
  <si>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</si>
  <si>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</si>
  <si>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</si>
  <si>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</si>
  <si>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</si>
  <si>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</si>
  <si>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</si>
  <si>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</si>
  <si>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</si>
  <si>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</si>
  <si>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</si>
  <si>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</si>
  <si>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</si>
  <si>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</si>
  <si>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</si>
  <si>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</si>
  <si>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</si>
  <si>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</si>
  <si>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</si>
  <si>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</si>
  <si>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</si>
  <si>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</si>
  <si>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</si>
  <si>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</si>
  <si>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</si>
  <si>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</si>
  <si>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</si>
  <si>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</si>
  <si>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</si>
  <si>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</si>
  <si>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</si>
  <si>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</si>
  <si>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</si>
  <si>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</si>
  <si>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</si>
  <si>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</si>
  <si>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</si>
  <si>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</si>
  <si>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</si>
  <si>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</si>
  <si>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</si>
  <si>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</si>
  <si>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</si>
  <si>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</si>
  <si>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</si>
  <si>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</si>
  <si>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</si>
  <si>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</si>
  <si>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</si>
  <si>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</si>
  <si>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</si>
  <si>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</si>
  <si>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</si>
  <si>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</si>
  <si>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</si>
  <si>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</si>
  <si>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</si>
  <si>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</si>
  <si>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</si>
  <si>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</si>
  <si>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</si>
  <si>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</si>
  <si>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</si>
  <si>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</si>
  <si>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</si>
  <si>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</si>
  <si>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</si>
  <si>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</si>
  <si>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</si>
  <si>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</si>
  <si>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</si>
  <si>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</si>
  <si>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</si>
  <si>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</si>
  <si>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</si>
  <si>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</si>
  <si>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</si>
  <si>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</si>
  <si>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</si>
  <si>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</si>
  <si>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</si>
  <si>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</si>
  <si>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</si>
  <si>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</si>
  <si>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</si>
  <si>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</si>
  <si>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</si>
  <si>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</si>
  <si>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</si>
  <si>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</si>
  <si>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</si>
  <si>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</si>
  <si>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</si>
  <si>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</si>
  <si>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</si>
  <si>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</si>
  <si>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</si>
  <si>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</si>
  <si>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</si>
  <si>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</si>
  <si>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</si>
  <si>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</si>
  <si>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</si>
  <si>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</si>
  <si>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</si>
  <si>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</si>
  <si>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</si>
  <si>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</si>
  <si>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</si>
  <si>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</si>
  <si>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</si>
  <si>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</si>
  <si>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</si>
  <si>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</si>
  <si>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</si>
  <si>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</si>
  <si>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</si>
  <si>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</si>
  <si>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</si>
  <si>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</si>
  <si>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</si>
  <si>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</si>
  <si>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</si>
  <si>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</si>
  <si>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</si>
  <si>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</si>
  <si>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</si>
  <si>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</si>
  <si>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</si>
  <si>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</si>
  <si>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</si>
  <si>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</si>
  <si>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</si>
  <si>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</si>
  <si>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</si>
  <si>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</si>
  <si>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</si>
  <si>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</si>
  <si>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</si>
  <si>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</si>
  <si>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</si>
  <si>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</si>
  <si>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</si>
  <si>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</si>
  <si>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</si>
  <si>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</si>
  <si>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</si>
  <si>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</si>
  <si>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</si>
  <si>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</si>
  <si>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</si>
  <si>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</si>
  <si>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</si>
  <si>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</si>
  <si>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</si>
  <si>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</si>
  <si>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</si>
  <si>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</si>
  <si>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</si>
  <si>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</si>
  <si>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</si>
  <si>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</si>
  <si>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</si>
  <si>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</si>
  <si>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</si>
  <si>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</si>
  <si>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</si>
  <si>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</si>
  <si>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</si>
  <si>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</si>
  <si>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</si>
  <si>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</si>
  <si>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</si>
  <si>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</si>
  <si>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</si>
  <si>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</si>
  <si>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</si>
  <si>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</si>
  <si>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</si>
  <si>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</si>
  <si>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</si>
  <si>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</si>
  <si>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</si>
  <si>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</si>
  <si>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</si>
  <si>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</si>
  <si>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</si>
  <si>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</si>
  <si>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</si>
  <si>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</si>
  <si>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</si>
  <si>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</si>
  <si>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</si>
  <si>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</si>
  <si>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</si>
  <si>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</si>
  <si>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</si>
  <si>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</si>
  <si>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</si>
  <si>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</si>
  <si>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</si>
  <si>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</si>
  <si>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</si>
  <si>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</si>
  <si>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</si>
  <si>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</si>
  <si>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</si>
  <si>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</si>
  <si>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</si>
  <si>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</si>
  <si>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</si>
  <si>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</si>
  <si>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</si>
  <si>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</si>
  <si>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</si>
  <si>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</si>
  <si>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</si>
  <si>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</si>
  <si>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</si>
  <si>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</si>
  <si>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</si>
  <si>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</si>
  <si>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</si>
  <si>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</si>
  <si>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</si>
  <si>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</si>
  <si>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</si>
  <si>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</si>
  <si>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</si>
  <si>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</si>
  <si>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</si>
  <si>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</si>
  <si>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</si>
  <si>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</si>
  <si>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</si>
  <si>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</si>
  <si>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</si>
  <si>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</si>
  <si>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</si>
  <si>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</si>
  <si>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</si>
  <si>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</si>
  <si>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</si>
  <si>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</si>
  <si>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</si>
  <si>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</si>
  <si>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</si>
  <si>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</si>
  <si>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</si>
  <si>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</si>
  <si>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</si>
  <si>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</si>
  <si>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</si>
  <si>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</si>
  <si>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</si>
  <si>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</si>
  <si>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</si>
  <si>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</si>
  <si>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</si>
  <si>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</si>
  <si>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</si>
  <si>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</si>
  <si>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</si>
  <si>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</si>
  <si>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</si>
  <si>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</si>
  <si>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</si>
  <si>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</si>
  <si>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</si>
  <si>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</si>
  <si>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</si>
  <si>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</si>
  <si>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</si>
  <si>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</si>
  <si>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</si>
  <si>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</si>
  <si>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</si>
  <si>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</si>
  <si>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</si>
  <si>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</si>
  <si>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</si>
  <si>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</si>
  <si>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</si>
  <si>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</si>
  <si>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</si>
  <si>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</si>
  <si>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</si>
  <si>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</si>
  <si>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</si>
  <si>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</si>
  <si>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</si>
  <si>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</si>
  <si>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</si>
  <si>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</si>
  <si>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</si>
  <si>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</si>
  <si>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</si>
  <si>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</si>
  <si>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</si>
  <si>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</si>
  <si>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</si>
  <si>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</si>
  <si>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</si>
  <si>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</si>
  <si>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</si>
  <si>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</si>
  <si>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</si>
  <si>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</si>
  <si>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</si>
  <si>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</si>
  <si>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</si>
  <si>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</si>
  <si>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</si>
  <si>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</si>
  <si>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</si>
  <si>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</si>
  <si>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</si>
  <si>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</si>
  <si>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</si>
  <si>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</si>
  <si>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</si>
  <si>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</si>
  <si>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</si>
  <si>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</si>
  <si>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</si>
  <si>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</si>
  <si>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</si>
  <si>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</si>
  <si>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</si>
  <si>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</si>
  <si>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</si>
  <si>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</si>
  <si>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</si>
  <si>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</si>
  <si>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</si>
  <si>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</si>
  <si>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</si>
  <si>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</si>
  <si>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</si>
  <si>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</si>
  <si>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</si>
  <si>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</si>
  <si>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</si>
  <si>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</si>
  <si>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</si>
  <si>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</si>
  <si>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</si>
  <si>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</si>
  <si>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</si>
  <si>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</si>
  <si>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</si>
  <si>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</si>
  <si>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</si>
  <si>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</si>
  <si>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</si>
  <si>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</si>
  <si>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</si>
  <si>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</si>
  <si>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</si>
  <si>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</si>
  <si>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</si>
  <si>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</si>
  <si>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</si>
  <si>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</si>
  <si>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</si>
  <si>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</si>
  <si>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</si>
  <si>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</si>
  <si>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</si>
  <si>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</si>
  <si>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</si>
  <si>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</si>
  <si>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</si>
  <si>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</si>
  <si>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</si>
  <si>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</si>
  <si>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</si>
  <si>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</si>
  <si>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</si>
  <si>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</si>
  <si>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</si>
  <si>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</si>
  <si>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</si>
  <si>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</si>
  <si>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</si>
  <si>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</si>
  <si>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</si>
  <si>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</si>
  <si>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</si>
  <si>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</si>
  <si>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</si>
  <si>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</si>
  <si>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</si>
  <si>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</si>
  <si>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</si>
  <si>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</si>
  <si>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</si>
  <si>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</si>
  <si>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</si>
  <si>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</si>
  <si>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</si>
  <si>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</si>
  <si>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</si>
  <si>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</si>
  <si>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</si>
  <si>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</si>
  <si>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</si>
  <si>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</si>
  <si>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</si>
  <si>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</si>
  <si>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</si>
  <si>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</si>
  <si>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</si>
  <si>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</si>
  <si>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</si>
  <si>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</si>
  <si>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</si>
  <si>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</si>
  <si>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</si>
  <si>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</si>
  <si>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</si>
  <si>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</si>
  <si>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</si>
  <si>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</si>
  <si>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</si>
  <si>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</si>
  <si>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</si>
  <si>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</si>
  <si>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</si>
  <si>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</si>
  <si>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</si>
  <si>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</si>
  <si>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</si>
  <si>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</si>
  <si>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</si>
  <si>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</si>
  <si>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</si>
  <si>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</si>
  <si>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</si>
  <si>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</si>
  <si>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</si>
  <si>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</si>
  <si>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</si>
  <si>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</si>
  <si>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</si>
  <si>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</si>
  <si>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</si>
  <si>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</si>
  <si>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</si>
  <si>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</si>
  <si>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</si>
  <si>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</si>
  <si>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</si>
  <si>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</si>
  <si>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</si>
  <si>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</si>
  <si>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</si>
  <si>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</si>
  <si>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</si>
  <si>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</si>
  <si>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</si>
  <si>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</si>
  <si>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</si>
  <si>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</si>
  <si>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</si>
  <si>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</si>
  <si>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</si>
  <si>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</si>
  <si>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</si>
  <si>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</si>
  <si>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</si>
  <si>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</si>
  <si>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</si>
  <si>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</si>
  <si>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</si>
  <si>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</si>
  <si>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</si>
  <si>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</si>
  <si>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</si>
  <si>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</si>
  <si>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</si>
  <si>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</si>
  <si>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</si>
  <si>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</si>
  <si>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</si>
  <si>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</si>
  <si>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</si>
  <si>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</si>
  <si>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</si>
  <si>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</si>
  <si>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</si>
  <si>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</si>
  <si>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</si>
  <si>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</si>
  <si>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</si>
  <si>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</si>
  <si>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</si>
  <si>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</si>
  <si>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</si>
  <si>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</si>
  <si>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</si>
  <si>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</si>
  <si>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</si>
  <si>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</si>
  <si>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</si>
  <si>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</si>
  <si>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</si>
  <si>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</si>
  <si>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</si>
  <si>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</si>
  <si>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</si>
  <si>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</si>
  <si>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</si>
  <si>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</si>
  <si>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</si>
  <si>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</si>
  <si>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</si>
  <si>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</si>
  <si>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</si>
  <si>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</si>
  <si>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</si>
  <si>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</si>
  <si>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</si>
  <si>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</si>
  <si>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</si>
  <si>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</si>
  <si>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</si>
  <si>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</si>
  <si>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</si>
  <si>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</si>
  <si>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</si>
  <si>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</si>
  <si>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</si>
  <si>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</si>
  <si>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</si>
  <si>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</si>
  <si>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</si>
  <si>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</si>
  <si>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</si>
  <si>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</si>
  <si>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</si>
  <si>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</si>
  <si>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</si>
  <si>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</si>
  <si>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</si>
  <si>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</si>
  <si>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</si>
  <si>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</si>
  <si>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</si>
  <si>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</si>
  <si>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</si>
  <si>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</si>
  <si>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</si>
  <si>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</si>
  <si>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</si>
  <si>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</si>
  <si>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</si>
  <si>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</si>
  <si>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</si>
  <si>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</si>
  <si>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</si>
  <si>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</si>
  <si>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</si>
  <si>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</si>
  <si>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</si>
  <si>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</si>
  <si>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</si>
  <si>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</si>
  <si>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</si>
  <si>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</si>
  <si>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</si>
  <si>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</si>
  <si>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</si>
  <si>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</si>
  <si>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</si>
  <si>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</si>
  <si>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</si>
  <si>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</si>
  <si>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</si>
  <si>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</si>
  <si>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</si>
  <si>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</si>
  <si>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</si>
  <si>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</si>
  <si>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</si>
  <si>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</si>
  <si>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</si>
  <si>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</si>
  <si>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</si>
  <si>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</si>
  <si>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</si>
  <si>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</si>
  <si>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</si>
  <si>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</si>
  <si>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</si>
  <si>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</si>
  <si>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</si>
  <si>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</si>
  <si>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</si>
  <si>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</si>
  <si>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</si>
  <si>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</si>
  <si>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</si>
  <si>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</si>
  <si>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</si>
  <si>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</si>
  <si>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</si>
  <si>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</si>
  <si>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</si>
  <si>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</si>
  <si>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</si>
  <si>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</si>
  <si>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</si>
  <si>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</si>
  <si>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</si>
  <si>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</si>
  <si>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</si>
  <si>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</si>
  <si>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</si>
  <si>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</si>
  <si>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</si>
  <si>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</si>
  <si>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</si>
  <si>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</si>
  <si>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</si>
  <si>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</si>
  <si>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</si>
  <si>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</si>
  <si>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</si>
  <si>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</si>
  <si>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</si>
  <si>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</si>
  <si>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</si>
  <si>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</si>
  <si>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</si>
  <si>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</si>
  <si>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</si>
  <si>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</si>
  <si>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</si>
  <si>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</si>
  <si>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</si>
  <si>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</si>
  <si>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</si>
  <si>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</si>
  <si>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</si>
  <si>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</si>
  <si>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</si>
  <si>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</si>
  <si>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</si>
  <si>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</si>
  <si>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</si>
  <si>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</si>
  <si>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</si>
  <si>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</si>
  <si>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</si>
  <si>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</si>
  <si>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</si>
  <si>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</si>
  <si>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</si>
  <si>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</si>
  <si>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</si>
  <si>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</si>
  <si>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</si>
  <si>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</si>
  <si>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</si>
  <si>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</si>
  <si>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</si>
  <si>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</si>
  <si>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</si>
  <si>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</si>
  <si>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</si>
  <si>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</si>
  <si>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</si>
  <si>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</si>
  <si>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</si>
  <si>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</si>
  <si>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</si>
  <si>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</si>
  <si>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</si>
  <si>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</si>
  <si>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</si>
  <si>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</si>
  <si>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</si>
  <si>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</si>
  <si>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</si>
  <si>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</si>
  <si>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</si>
  <si>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</si>
  <si>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</si>
  <si>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</si>
  <si>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</si>
  <si>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</si>
  <si>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</si>
  <si>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</si>
  <si>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</si>
  <si>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</si>
  <si>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</si>
  <si>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</si>
  <si>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</si>
  <si>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</si>
  <si>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</si>
  <si>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</si>
  <si>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</si>
  <si>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</si>
  <si>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</si>
  <si>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</si>
  <si>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</si>
  <si>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</si>
  <si>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</si>
  <si>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</si>
  <si>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</si>
  <si>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</si>
  <si>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</si>
  <si>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</si>
  <si>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</si>
  <si>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</si>
  <si>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</si>
  <si>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</si>
  <si>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</si>
  <si>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</si>
  <si>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</si>
  <si>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</si>
  <si>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</si>
  <si>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</si>
  <si>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</si>
  <si>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</si>
  <si>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</si>
  <si>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</si>
  <si>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</si>
  <si>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</si>
  <si>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</si>
  <si>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</si>
  <si>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</si>
  <si>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</si>
  <si>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</si>
  <si>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</si>
  <si>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</si>
  <si>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</si>
  <si>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</si>
  <si>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</si>
  <si>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</si>
  <si>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</si>
  <si>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</si>
  <si>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</si>
  <si>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</si>
  <si>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</si>
  <si>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</si>
  <si>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</si>
  <si>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</si>
  <si>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</si>
  <si>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</si>
  <si>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</si>
  <si>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</si>
  <si>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</si>
  <si>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</si>
  <si>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</si>
  <si>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</si>
  <si>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</si>
  <si>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</si>
  <si>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</si>
  <si>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</si>
  <si>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</si>
  <si>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</si>
  <si>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</si>
  <si>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</si>
  <si>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</si>
  <si>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</si>
  <si>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</si>
  <si>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</si>
  <si>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</si>
  <si>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</si>
  <si>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</si>
  <si>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</si>
  <si>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</si>
  <si>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</si>
  <si>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</si>
  <si>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</si>
  <si>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</si>
  <si>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</si>
  <si>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</si>
  <si>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</si>
  <si>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</si>
  <si>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</si>
  <si>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</si>
  <si>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</si>
  <si>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</si>
  <si>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</si>
  <si>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</si>
  <si>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</si>
  <si>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</si>
  <si>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</si>
  <si>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</si>
  <si>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</si>
  <si>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</si>
  <si>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</si>
  <si>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</si>
  <si>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</si>
  <si>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</si>
  <si>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</si>
  <si>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</si>
  <si>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</si>
  <si>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</si>
  <si>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</si>
  <si>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</si>
  <si>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</si>
  <si>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</si>
  <si>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</si>
  <si>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</si>
  <si>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</si>
  <si>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</si>
  <si>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</si>
  <si>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</si>
  <si>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</si>
  <si>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</si>
  <si>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</si>
  <si>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</si>
  <si>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</si>
  <si>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</si>
  <si>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</si>
  <si>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</si>
  <si>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</si>
  <si>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</si>
  <si>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</si>
  <si>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</si>
  <si>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</si>
  <si>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</si>
  <si>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</si>
  <si>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</si>
  <si>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</si>
  <si>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</si>
  <si>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</si>
  <si>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</si>
  <si>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</si>
  <si>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</si>
  <si>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</si>
  <si>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</si>
  <si>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</si>
  <si>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</si>
  <si>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</si>
  <si>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</si>
  <si>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</si>
  <si>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</si>
  <si>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</si>
  <si>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</si>
  <si>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</si>
  <si>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</si>
  <si>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</si>
  <si>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</si>
  <si>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</si>
  <si>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</si>
  <si>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</si>
  <si>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</si>
  <si>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</si>
  <si>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</si>
  <si>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</si>
  <si>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</si>
  <si>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</si>
  <si>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</si>
  <si>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</si>
  <si>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</si>
  <si>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</si>
  <si>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</si>
  <si>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</si>
  <si>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</si>
  <si>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</si>
  <si>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</si>
  <si>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</si>
  <si>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</si>
  <si>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</si>
  <si>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</si>
  <si>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</si>
  <si>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</si>
  <si>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</si>
  <si>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</si>
  <si>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</si>
  <si>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</si>
  <si>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</si>
  <si>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</si>
  <si>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</si>
  <si>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</si>
  <si>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</si>
  <si>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</si>
  <si>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</si>
  <si>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</si>
  <si>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</si>
  <si>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</si>
  <si>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</si>
  <si>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</si>
  <si>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</si>
  <si>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</si>
  <si>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</si>
  <si>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</si>
  <si>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</si>
  <si>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</si>
  <si>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</si>
  <si>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</si>
  <si>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</si>
  <si>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</si>
  <si>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</si>
  <si>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</si>
  <si>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</si>
  <si>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</si>
  <si>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</si>
  <si>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</si>
  <si>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</si>
  <si>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</si>
  <si>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</si>
  <si>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</si>
  <si>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</si>
  <si>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</si>
  <si>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</si>
  <si>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</si>
  <si>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</si>
  <si>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</si>
  <si>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</si>
  <si>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</si>
  <si>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</si>
  <si>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</si>
  <si>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</si>
  <si>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</si>
  <si>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</si>
  <si>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</si>
  <si>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</si>
  <si>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</si>
  <si>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</si>
  <si>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</si>
  <si>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</si>
  <si>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</si>
  <si>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</si>
  <si>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</si>
  <si>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</si>
  <si>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</si>
  <si>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</si>
  <si>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</si>
  <si>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</si>
  <si>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</si>
  <si>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</si>
  <si>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</si>
  <si>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</si>
  <si>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</si>
  <si>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</si>
  <si>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</si>
  <si>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</si>
  <si>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</si>
  <si>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</si>
  <si>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</si>
  <si>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</si>
  <si>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</si>
  <si>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</si>
  <si>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</si>
  <si>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</si>
  <si>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</si>
  <si>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</si>
  <si>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</si>
  <si>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</si>
  <si>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</si>
  <si>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</si>
  <si>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</si>
  <si>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</si>
  <si>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</si>
  <si>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</si>
  <si>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</si>
  <si>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</si>
  <si>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</si>
  <si>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</si>
  <si>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</si>
  <si>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</si>
  <si>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</si>
  <si>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</si>
  <si>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</si>
  <si>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</si>
  <si>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</si>
  <si>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</si>
  <si>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</si>
  <si>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</si>
  <si>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</si>
  <si>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</si>
  <si>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</si>
  <si>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</si>
  <si>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</si>
  <si>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</si>
  <si>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</si>
  <si>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</si>
  <si>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</si>
  <si>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</si>
  <si>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</si>
  <si>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</si>
  <si>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</si>
  <si>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</si>
  <si>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</si>
  <si>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</si>
  <si>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</si>
  <si>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</si>
  <si>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</si>
  <si>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</si>
  <si>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</si>
  <si>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</si>
  <si>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</si>
  <si>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</si>
  <si>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</si>
  <si>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</si>
  <si>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</si>
  <si>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</si>
  <si>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</si>
  <si>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</si>
  <si>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</si>
  <si>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</si>
  <si>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</si>
  <si>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</si>
  <si>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</si>
  <si>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</si>
  <si>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</si>
  <si>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</si>
  <si>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</si>
  <si>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</si>
  <si>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</si>
  <si>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</si>
  <si>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</si>
  <si>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</si>
  <si>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</si>
  <si>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</si>
  <si>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</si>
  <si>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</si>
  <si>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</si>
  <si>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</si>
  <si>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</si>
  <si>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</si>
  <si>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</si>
  <si>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</si>
  <si>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</si>
  <si>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</si>
  <si>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</si>
  <si>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</si>
  <si>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</si>
  <si>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</si>
  <si>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</si>
  <si>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</si>
  <si>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</si>
  <si>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</si>
  <si>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</si>
  <si>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</si>
  <si>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</si>
  <si>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</si>
  <si>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</si>
  <si>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</si>
  <si>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</si>
  <si>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</si>
  <si>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</si>
  <si>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</si>
  <si>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</si>
  <si>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</si>
  <si>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</si>
  <si>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</si>
  <si>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</si>
  <si>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</si>
  <si>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</si>
  <si>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</si>
  <si>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</si>
  <si>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</si>
  <si>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</si>
  <si>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</si>
  <si>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</si>
  <si>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</si>
  <si>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</si>
  <si>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</si>
  <si>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</si>
  <si>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</si>
  <si>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</si>
  <si>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</si>
  <si>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</si>
  <si>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</si>
  <si>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</si>
  <si>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</si>
  <si>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</si>
  <si>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</si>
  <si>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</si>
  <si>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</si>
  <si>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</si>
  <si>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</si>
  <si>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</si>
  <si>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</si>
  <si>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</si>
  <si>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</si>
  <si>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</si>
  <si>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</si>
  <si>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</si>
  <si>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</si>
  <si>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</si>
  <si>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</si>
  <si>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</si>
  <si>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</si>
  <si>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</si>
  <si>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</si>
  <si>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</si>
  <si>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</si>
  <si>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</si>
  <si>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</si>
  <si>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</si>
  <si>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</si>
  <si>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</si>
  <si>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</si>
  <si>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</si>
  <si>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</si>
  <si>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</si>
  <si>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</si>
  <si>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</si>
  <si>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</si>
  <si>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</si>
  <si>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</si>
  <si>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</si>
  <si>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</si>
  <si>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</si>
  <si>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</si>
  <si>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</si>
  <si>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</si>
  <si>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</si>
  <si>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</si>
  <si>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</si>
  <si>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</si>
  <si>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</si>
  <si>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</si>
  <si>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</si>
  <si>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</si>
  <si>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</si>
  <si>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</si>
  <si>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</si>
  <si>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</si>
  <si>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</si>
  <si>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</si>
  <si>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</si>
  <si>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</si>
  <si>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</si>
  <si>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</si>
  <si>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</si>
  <si>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</si>
  <si>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</si>
  <si>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</si>
  <si>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</si>
  <si>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</si>
  <si>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</si>
  <si>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</si>
  <si>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</si>
  <si>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</si>
  <si>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</si>
  <si>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</si>
  <si>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</si>
  <si>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</si>
  <si>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</si>
  <si>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</si>
  <si>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</si>
  <si>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</si>
  <si>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</si>
  <si>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</si>
  <si>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</si>
  <si>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</si>
  <si>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</si>
  <si>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</si>
  <si>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</si>
  <si>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</si>
  <si>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</si>
  <si>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</si>
  <si>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</si>
  <si>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</si>
  <si>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</si>
  <si>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</si>
  <si>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</si>
  <si>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</si>
  <si>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</si>
  <si>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</si>
  <si>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</si>
  <si>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</si>
  <si>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</si>
  <si>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</si>
  <si>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</si>
  <si>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</si>
  <si>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</si>
  <si>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</si>
  <si>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</si>
  <si>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</si>
  <si>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</si>
  <si>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</si>
  <si>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</si>
  <si>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</si>
  <si>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</si>
  <si>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</si>
  <si>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</si>
  <si>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</si>
  <si>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</si>
  <si>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</si>
  <si>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</si>
  <si>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</si>
  <si>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</si>
  <si>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</si>
  <si>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</si>
  <si>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</si>
  <si>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</si>
  <si>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</si>
  <si>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</si>
  <si>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</si>
  <si>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</si>
  <si>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</si>
  <si>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</si>
  <si>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</si>
  <si>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</si>
  <si>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</si>
  <si>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</si>
  <si>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</si>
  <si>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</si>
  <si>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</si>
  <si>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</si>
  <si>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</si>
  <si>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</si>
  <si>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</si>
  <si>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</si>
  <si>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</si>
  <si>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</si>
  <si>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</si>
  <si>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</si>
  <si>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</si>
  <si>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</si>
  <si>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</si>
  <si>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</si>
  <si>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</si>
  <si>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</si>
  <si>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</si>
  <si>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</si>
  <si>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</si>
  <si>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</si>
  <si>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</si>
  <si>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</si>
  <si>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</si>
  <si>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</si>
  <si>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</si>
  <si>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</si>
  <si>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</si>
  <si>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</si>
  <si>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</si>
  <si>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</si>
  <si>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</si>
  <si>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</si>
  <si>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</si>
  <si>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</si>
  <si>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</si>
  <si>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</si>
  <si>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</si>
  <si>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</si>
  <si>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</si>
  <si>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</si>
  <si>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</si>
  <si>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</si>
  <si>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</si>
  <si>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</si>
  <si>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</si>
  <si>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</si>
  <si>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</si>
  <si>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</si>
  <si>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</si>
  <si>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</si>
  <si>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</si>
  <si>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</si>
  <si>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</si>
  <si>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</si>
  <si>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</si>
  <si>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</si>
  <si>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</si>
  <si>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</si>
  <si>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</si>
  <si>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</si>
  <si>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</si>
  <si>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</si>
  <si>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</si>
  <si>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</si>
  <si>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</si>
  <si>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</si>
  <si>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</si>
  <si>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</si>
  <si>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</si>
  <si>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</si>
  <si>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</si>
  <si>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</si>
  <si>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</si>
  <si>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</si>
  <si>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</si>
  <si>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</si>
  <si>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</si>
  <si>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</si>
  <si>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</si>
  <si>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</si>
  <si>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</si>
  <si>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</si>
  <si>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</si>
  <si>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</si>
  <si>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</si>
  <si>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</si>
  <si>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</si>
  <si>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</si>
  <si>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</si>
  <si>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</si>
  <si>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</si>
  <si>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</si>
  <si>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</si>
  <si>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</si>
  <si>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</si>
  <si>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</si>
  <si>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</si>
  <si>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</si>
  <si>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</si>
  <si>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</si>
  <si>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</si>
  <si>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</si>
  <si>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</si>
  <si>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</si>
  <si>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</si>
  <si>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</si>
  <si>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</si>
  <si>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</si>
  <si>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</si>
  <si>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</si>
  <si>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</si>
  <si>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</si>
  <si>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</si>
  <si>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</si>
  <si>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</si>
  <si>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</si>
  <si>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</si>
  <si>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</si>
  <si>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</si>
  <si>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</si>
  <si>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</si>
  <si>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</si>
  <si>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</si>
  <si>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</si>
  <si>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</si>
  <si>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</si>
  <si>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</si>
  <si>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</si>
  <si>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</si>
  <si>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</si>
  <si>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</si>
  <si>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</si>
  <si>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</si>
  <si>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</si>
  <si>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</si>
  <si>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</si>
  <si>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</si>
  <si>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</si>
  <si>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</si>
  <si>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</si>
  <si>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</si>
  <si>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</si>
  <si>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</si>
  <si>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</si>
  <si>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</si>
  <si>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</si>
  <si>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</si>
  <si>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</si>
  <si>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</si>
  <si>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</si>
  <si>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</si>
  <si>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</si>
  <si>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</si>
  <si>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</si>
  <si>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</si>
  <si>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</si>
  <si>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</si>
  <si>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</si>
  <si>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</si>
  <si>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</si>
  <si>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</si>
  <si>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</si>
  <si>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</si>
  <si>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</si>
  <si>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</si>
  <si>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</si>
  <si>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</si>
  <si>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</si>
  <si>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</si>
  <si>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</si>
  <si>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</si>
  <si>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</si>
  <si>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</si>
  <si>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</si>
  <si>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</si>
  <si>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</si>
  <si>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</si>
  <si>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</si>
  <si>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</si>
  <si>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</si>
  <si>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</si>
  <si>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</si>
  <si>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</si>
  <si>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</si>
  <si>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</si>
  <si>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</si>
  <si>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</si>
  <si>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</si>
  <si>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</si>
  <si>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</si>
  <si>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</si>
  <si>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</si>
  <si>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</si>
  <si>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</si>
  <si>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</si>
  <si>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</si>
  <si>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</si>
  <si>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</si>
  <si>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</si>
  <si>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</si>
  <si>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</si>
  <si>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</si>
  <si>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</si>
  <si>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</si>
  <si>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</si>
  <si>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</si>
  <si>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</si>
  <si>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</si>
  <si>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</si>
  <si>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</si>
  <si>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</si>
  <si>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</si>
  <si>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</si>
  <si>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</si>
  <si>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</si>
  <si>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</si>
  <si>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</si>
  <si>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</si>
  <si>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</si>
  <si>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</si>
  <si>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</si>
  <si>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</si>
  <si>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</si>
  <si>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</si>
  <si>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</si>
  <si>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</si>
  <si>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</si>
  <si>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</si>
  <si>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</si>
  <si>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</si>
  <si>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</si>
  <si>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</si>
  <si>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</si>
  <si>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</si>
  <si>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</si>
  <si>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</si>
  <si>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</si>
  <si>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</si>
  <si>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</si>
  <si>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</si>
  <si>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</si>
  <si>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</si>
  <si>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</si>
  <si>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</si>
  <si>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</si>
  <si>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</si>
  <si>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</si>
  <si>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</si>
  <si>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</si>
  <si>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</si>
  <si>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</si>
  <si>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</si>
  <si>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</si>
  <si>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</si>
  <si>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</si>
  <si>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</si>
  <si>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</si>
  <si>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</si>
  <si>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</si>
  <si>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</si>
  <si>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</si>
  <si>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</si>
  <si>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</si>
  <si>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</si>
  <si>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</si>
  <si>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</si>
  <si>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</si>
  <si>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</si>
  <si>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</si>
  <si>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</si>
  <si>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</si>
  <si>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</si>
  <si>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</si>
  <si>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</si>
  <si>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</si>
  <si>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</si>
  <si>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</si>
  <si>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</si>
  <si>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</si>
  <si>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</si>
  <si>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</si>
  <si>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</si>
  <si>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</si>
  <si>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</si>
  <si>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</si>
  <si>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</si>
  <si>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</si>
  <si>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</si>
  <si>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</si>
  <si>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</si>
  <si>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</si>
  <si>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</si>
  <si>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</si>
  <si>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</si>
  <si>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</si>
  <si>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</si>
  <si>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</si>
  <si>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</si>
  <si>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</si>
  <si>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</si>
  <si>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</si>
  <si>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</si>
  <si>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</si>
  <si>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</si>
  <si>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</si>
  <si>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</si>
  <si>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</si>
  <si>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</si>
  <si>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</si>
  <si>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</si>
  <si>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</si>
  <si>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</si>
  <si>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</si>
  <si>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</si>
  <si>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</si>
  <si>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</si>
  <si>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</si>
  <si>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</si>
  <si>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</si>
  <si>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</si>
  <si>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</si>
  <si>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</si>
  <si>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</si>
  <si>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</si>
  <si>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</si>
  <si>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</si>
  <si>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</si>
  <si>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</si>
  <si>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</si>
  <si>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</si>
  <si>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</si>
  <si>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</si>
  <si>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</si>
  <si>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</si>
  <si>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</si>
  <si>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</si>
  <si>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</si>
  <si>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</si>
  <si>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</si>
  <si>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</si>
  <si>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</si>
  <si>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</si>
  <si>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</si>
  <si>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</si>
  <si>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</si>
  <si>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</si>
  <si>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</si>
  <si>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</si>
  <si>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</si>
  <si>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</si>
  <si>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</si>
  <si>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</si>
  <si>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</si>
  <si>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</si>
  <si>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</si>
  <si>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</si>
  <si>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</si>
  <si>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</si>
  <si>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</si>
  <si>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</si>
  <si>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</si>
  <si>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</si>
  <si>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</si>
  <si>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</si>
  <si>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</si>
  <si>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</si>
  <si>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</si>
  <si>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</si>
  <si>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</si>
  <si>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</si>
  <si>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</si>
  <si>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</si>
  <si>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</si>
  <si>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</si>
  <si>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</si>
  <si>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</si>
  <si>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</si>
  <si>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</si>
  <si>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</si>
  <si>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</si>
  <si>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</si>
  <si>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</si>
  <si>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</si>
  <si>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</si>
  <si>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</si>
  <si>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</si>
  <si>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</si>
  <si>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</si>
  <si>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</si>
  <si>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</si>
  <si>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</si>
  <si>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</si>
  <si>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</si>
  <si>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</si>
  <si>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</si>
  <si>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</si>
  <si>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</si>
  <si>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</si>
  <si>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</si>
  <si>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</si>
  <si>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</si>
  <si>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</si>
  <si>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</si>
  <si>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</si>
  <si>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</si>
  <si>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</si>
  <si>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</si>
  <si>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</si>
  <si>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</si>
  <si>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</si>
  <si>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</si>
  <si>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</si>
  <si>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</si>
  <si>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</si>
  <si>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</si>
  <si>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</si>
  <si>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</si>
  <si>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</si>
  <si>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</si>
  <si>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</si>
  <si>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</si>
  <si>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</si>
  <si>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</si>
  <si>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</si>
  <si>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</si>
  <si>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</si>
  <si>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</si>
  <si>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</si>
  <si>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</si>
  <si>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</si>
  <si>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</si>
  <si>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</si>
  <si>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</si>
  <si>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</si>
  <si>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</si>
  <si>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</si>
  <si>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</si>
  <si>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</si>
  <si>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</si>
  <si>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</si>
  <si>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</si>
  <si>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</si>
  <si>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</si>
  <si>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</si>
  <si>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</si>
  <si>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</si>
  <si>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</si>
  <si>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</si>
  <si>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</si>
  <si>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</si>
  <si>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</si>
  <si>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</si>
  <si>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</si>
  <si>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</si>
  <si>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</si>
  <si>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</si>
  <si>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</si>
  <si>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</si>
  <si>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</si>
  <si>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</si>
  <si>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</si>
  <si>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</si>
  <si>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</si>
  <si>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</si>
  <si>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</si>
  <si>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</si>
  <si>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</si>
  <si>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</si>
  <si>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</si>
  <si>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</si>
  <si>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</si>
  <si>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</si>
  <si>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</si>
  <si>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</si>
  <si>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</si>
  <si>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</si>
  <si>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</si>
  <si>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</si>
  <si>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</si>
  <si>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</si>
  <si>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</si>
  <si>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</si>
  <si>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</si>
  <si>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</si>
  <si>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</si>
  <si>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</si>
  <si>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</si>
  <si>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</si>
  <si>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</si>
  <si>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</si>
  <si>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</si>
  <si>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</si>
  <si>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</si>
  <si>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</si>
  <si>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</si>
  <si>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</si>
  <si>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</si>
  <si>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</si>
  <si>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</si>
  <si>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</si>
  <si>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</si>
  <si>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</si>
  <si>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</si>
  <si>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</si>
  <si>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</si>
  <si>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</si>
  <si>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</si>
  <si>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</si>
  <si>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</si>
  <si>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</si>
  <si>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</si>
  <si>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</si>
  <si>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</si>
  <si>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</si>
  <si>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</si>
  <si>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</si>
  <si>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</si>
  <si>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</si>
  <si>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</si>
  <si>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</si>
  <si>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</si>
  <si>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</si>
  <si>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</si>
  <si>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</si>
  <si>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</si>
  <si>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</si>
  <si>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</si>
  <si>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</si>
  <si>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</si>
  <si>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</si>
  <si>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</si>
  <si>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</si>
  <si>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</si>
  <si>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</si>
  <si>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</si>
  <si>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</si>
  <si>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</si>
  <si>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</si>
  <si>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</si>
  <si>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</si>
  <si>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</si>
  <si>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</si>
  <si>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</si>
  <si>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</si>
  <si>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</si>
  <si>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</si>
  <si>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</si>
  <si>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</si>
  <si>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</si>
  <si>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</si>
  <si>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</si>
  <si>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</si>
  <si>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</si>
  <si>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</si>
  <si>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</si>
  <si>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</si>
  <si>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</si>
  <si>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</si>
  <si>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</si>
  <si>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</si>
  <si>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</si>
  <si>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</si>
  <si>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</si>
  <si>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</si>
  <si>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</si>
  <si>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</si>
  <si>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</si>
  <si>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</si>
  <si>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</si>
  <si>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</si>
  <si>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</si>
  <si>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</si>
  <si>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</si>
  <si>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</si>
  <si>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</si>
  <si>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</si>
  <si>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</si>
  <si>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</si>
  <si>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</si>
  <si>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</si>
  <si>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</si>
  <si>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</si>
  <si>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</si>
  <si>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</si>
  <si>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</si>
  <si>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</si>
  <si>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</si>
  <si>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</si>
  <si>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</si>
  <si>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</si>
  <si>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</si>
  <si>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</si>
  <si>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</si>
  <si>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</si>
  <si>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</si>
  <si>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</si>
  <si>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</si>
  <si>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</si>
  <si>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</si>
  <si>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</si>
  <si>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</si>
  <si>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</si>
  <si>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</si>
  <si>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</si>
  <si>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</si>
  <si>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</si>
  <si>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</si>
  <si>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</si>
  <si>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</si>
  <si>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</si>
  <si>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</si>
  <si>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</si>
  <si>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</si>
  <si>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</si>
  <si>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</si>
  <si>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</si>
  <si>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</si>
  <si>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</si>
  <si>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</si>
  <si>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</si>
  <si>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</si>
  <si>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</si>
  <si>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</si>
  <si>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</si>
  <si>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</si>
  <si>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</si>
  <si>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</si>
  <si>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</si>
  <si>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</si>
  <si>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</si>
  <si>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</si>
  <si>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</si>
  <si>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</si>
  <si>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</si>
  <si>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</si>
  <si>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</si>
  <si>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</si>
  <si>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</si>
  <si>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</si>
  <si>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</si>
  <si>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</si>
  <si>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</si>
  <si>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</si>
  <si>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</si>
  <si>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</si>
  <si>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</si>
  <si>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</si>
  <si>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</si>
  <si>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</si>
  <si>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</si>
  <si>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</si>
  <si>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</si>
  <si>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</si>
  <si>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</si>
  <si>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</si>
  <si>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</si>
  <si>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</si>
  <si>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</si>
  <si>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</si>
  <si>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</si>
  <si>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</si>
  <si>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</si>
  <si>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</si>
  <si>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</si>
  <si>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</si>
  <si>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</si>
  <si>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</si>
  <si>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</si>
  <si>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</si>
  <si>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</si>
  <si>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</si>
  <si>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</si>
  <si>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</si>
  <si>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</si>
  <si>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</si>
  <si>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</si>
  <si>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</si>
  <si>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</si>
  <si>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</si>
  <si>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</si>
  <si>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</si>
  <si>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</si>
  <si>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</si>
  <si>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</si>
  <si>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</si>
  <si>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</si>
  <si>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</si>
  <si>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</si>
  <si>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</si>
  <si>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</si>
  <si>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</si>
  <si>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</si>
  <si>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</si>
  <si>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</si>
  <si>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</si>
  <si>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</si>
  <si>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</si>
  <si>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</si>
  <si>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</si>
  <si>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</si>
  <si>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</si>
  <si>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</si>
  <si>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</si>
  <si>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</si>
  <si>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</si>
  <si>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</si>
  <si>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</si>
  <si>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</si>
  <si>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</si>
  <si>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</si>
  <si>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</si>
  <si>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</si>
  <si>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</si>
  <si>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</si>
  <si>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</si>
  <si>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</si>
  <si>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</si>
  <si>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</si>
  <si>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</si>
  <si>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</si>
  <si>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</si>
  <si>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</si>
  <si>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</si>
  <si>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</si>
  <si>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</si>
  <si>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</si>
  <si>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</si>
  <si>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</si>
  <si>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</si>
  <si>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</si>
  <si>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</si>
  <si>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</si>
  <si>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</si>
  <si>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</si>
  <si>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</si>
  <si>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</si>
  <si>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</si>
  <si>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</si>
  <si>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</si>
  <si>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</si>
  <si>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</si>
  <si>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</si>
  <si>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</si>
  <si>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</si>
  <si>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</si>
  <si>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</si>
  <si>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</si>
  <si>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</si>
  <si>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</si>
  <si>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</si>
  <si>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</si>
  <si>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</si>
  <si>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</si>
  <si>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</si>
  <si>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</si>
  <si>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</si>
  <si>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</si>
  <si>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</si>
  <si>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</si>
  <si>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</si>
  <si>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</si>
  <si>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</si>
  <si>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</si>
  <si>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</si>
  <si>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</si>
  <si>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</si>
  <si>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</si>
  <si>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</si>
  <si>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</si>
  <si>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</si>
  <si>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</si>
  <si>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</si>
  <si>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</si>
  <si>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</si>
  <si>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</si>
  <si>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</si>
  <si>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</si>
  <si>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</si>
  <si>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</si>
  <si>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</si>
  <si>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</si>
  <si>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</si>
  <si>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</si>
  <si>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</si>
  <si>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</si>
  <si>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</si>
  <si>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</si>
  <si>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</si>
  <si>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</si>
  <si>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</si>
  <si>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</si>
  <si>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</si>
  <si>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</si>
  <si>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</si>
  <si>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</si>
  <si>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</si>
  <si>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</si>
  <si>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</si>
  <si>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</si>
  <si>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</si>
  <si>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</si>
  <si>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</si>
  <si>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</si>
  <si>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</si>
  <si>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</si>
  <si>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</si>
  <si>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</si>
  <si>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</si>
  <si>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</si>
  <si>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</si>
  <si>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</si>
  <si>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</si>
  <si>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</si>
  <si>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</si>
  <si>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</si>
  <si>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</si>
  <si>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</si>
  <si>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</si>
  <si>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</si>
  <si>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</si>
  <si>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</si>
  <si>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</si>
  <si>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</si>
  <si>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</si>
  <si>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</si>
  <si>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</si>
  <si>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</si>
  <si>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</si>
  <si>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</si>
  <si>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</si>
  <si>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</si>
  <si>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</si>
  <si>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</si>
  <si>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</si>
  <si>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</si>
  <si>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</si>
  <si>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</si>
  <si>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</si>
  <si>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</si>
  <si>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</si>
  <si>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</si>
  <si>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</si>
  <si>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</si>
  <si>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</si>
  <si>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</si>
  <si>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</si>
  <si>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</si>
  <si>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</si>
  <si>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</si>
  <si>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</si>
  <si>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</si>
  <si>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</si>
  <si>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</si>
  <si>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</si>
  <si>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</si>
  <si>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</si>
  <si>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</si>
  <si>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</si>
  <si>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</si>
  <si>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</si>
  <si>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</si>
  <si>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</si>
  <si>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</si>
  <si>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</si>
  <si>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</si>
  <si>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</si>
  <si>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</si>
  <si>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</si>
  <si>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</si>
  <si>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</si>
  <si>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</si>
  <si>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</si>
  <si>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</si>
  <si>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</si>
  <si>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</si>
  <si>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</si>
  <si>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</si>
  <si>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</si>
  <si>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</si>
  <si>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</si>
  <si>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</si>
  <si>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</si>
  <si>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</si>
  <si>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</si>
  <si>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</si>
  <si>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</si>
  <si>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</si>
  <si>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</si>
  <si>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</si>
  <si>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</si>
  <si>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</si>
  <si>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</si>
  <si>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</si>
  <si>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</si>
  <si>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</si>
  <si>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</si>
  <si>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</si>
  <si>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</si>
  <si>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</si>
  <si>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</si>
  <si>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</si>
  <si>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</si>
  <si>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</si>
  <si>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</si>
  <si>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</si>
  <si>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</si>
  <si>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</si>
  <si>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</si>
  <si>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</si>
  <si>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</si>
  <si>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</si>
  <si>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</si>
  <si>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</si>
  <si>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</si>
  <si>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</si>
  <si>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</si>
  <si>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</si>
  <si>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</si>
  <si>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</si>
  <si>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</si>
  <si>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</si>
  <si>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</si>
  <si>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</si>
  <si>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</si>
  <si>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</si>
  <si>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</si>
  <si>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</si>
  <si>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</si>
  <si>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</si>
  <si>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</si>
  <si>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</si>
  <si>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</si>
  <si>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</si>
  <si>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</si>
  <si>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</si>
  <si>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</si>
  <si>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</si>
  <si>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</si>
  <si>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</si>
  <si>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</si>
  <si>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</si>
  <si>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</si>
  <si>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</si>
  <si>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</si>
  <si>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</si>
  <si>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</si>
  <si>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</si>
  <si>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</si>
  <si>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</si>
  <si>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</si>
  <si>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</si>
  <si>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</si>
  <si>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</si>
  <si>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</si>
  <si>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</si>
  <si>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</si>
  <si>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</si>
  <si>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</si>
  <si>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</si>
  <si>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</si>
  <si>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</si>
  <si>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</si>
  <si>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</si>
  <si>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</si>
  <si>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</si>
  <si>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</si>
  <si>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</si>
  <si>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</si>
  <si>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</si>
  <si>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</si>
  <si>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</si>
  <si>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</si>
  <si>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</si>
  <si>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</si>
  <si>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</si>
  <si>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</si>
  <si>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</si>
  <si>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</si>
  <si>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</si>
  <si>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</si>
  <si>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</si>
  <si>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</si>
  <si>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</si>
  <si>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</si>
  <si>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</si>
  <si>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</si>
  <si>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</si>
  <si>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</si>
  <si>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</si>
  <si>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</si>
  <si>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</si>
  <si>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</si>
  <si>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</si>
  <si>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</si>
  <si>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</si>
  <si>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</si>
  <si>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</si>
  <si>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</si>
  <si>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</si>
  <si>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</si>
  <si>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</si>
  <si>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</si>
  <si>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</si>
  <si>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</si>
  <si>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</si>
  <si>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</si>
  <si>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</si>
  <si>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</si>
  <si>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</si>
  <si>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</si>
  <si>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</si>
  <si>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</si>
  <si>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</si>
  <si>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</si>
  <si>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</si>
  <si>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</si>
  <si>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</si>
  <si>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</si>
  <si>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</si>
  <si>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</si>
  <si>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</si>
  <si>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</si>
  <si>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</si>
  <si>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</si>
  <si>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</si>
  <si>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</si>
  <si>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</si>
  <si>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</si>
  <si>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</si>
  <si>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</si>
  <si>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</si>
  <si>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</si>
  <si>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</si>
  <si>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</si>
  <si>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</si>
  <si>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</si>
  <si>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</si>
  <si>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</si>
  <si>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</si>
  <si>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</si>
  <si>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</si>
  <si>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</si>
  <si>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</si>
  <si>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</si>
  <si>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</si>
  <si>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</si>
  <si>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</si>
  <si>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</si>
  <si>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</si>
  <si>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</si>
  <si>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</si>
  <si>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</si>
  <si>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</si>
  <si>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</si>
  <si>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</si>
  <si>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</si>
  <si>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</si>
  <si>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</si>
  <si>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</si>
  <si>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</si>
  <si>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</si>
  <si>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</si>
  <si>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</si>
  <si>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</si>
  <si>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</si>
  <si>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</si>
  <si>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</si>
  <si>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</si>
  <si>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</si>
  <si>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</si>
  <si>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</si>
  <si>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</si>
  <si>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</si>
  <si>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</si>
  <si>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</si>
  <si>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</si>
  <si>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</si>
  <si>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</si>
  <si>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</si>
  <si>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</si>
  <si>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</si>
  <si>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</si>
  <si>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</si>
  <si>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</si>
  <si>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</si>
  <si>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</si>
  <si>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</si>
  <si>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</si>
  <si>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</si>
  <si>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</si>
  <si>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</si>
  <si>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</si>
  <si>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</si>
  <si>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</si>
  <si>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</si>
  <si>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</si>
  <si>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</si>
  <si>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</si>
  <si>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</si>
  <si>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</si>
  <si>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</si>
  <si>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</si>
  <si>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</si>
  <si>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</si>
  <si>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</si>
  <si>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</si>
  <si>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</si>
  <si>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</si>
  <si>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</si>
  <si>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</si>
  <si>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</si>
  <si>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</si>
  <si>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</si>
  <si>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</si>
  <si>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</si>
  <si>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</si>
  <si>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</si>
  <si>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</si>
  <si>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</si>
  <si>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</si>
  <si>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</si>
  <si>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</si>
  <si>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</si>
  <si>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</si>
  <si>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</si>
  <si>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</si>
  <si>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</si>
  <si>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</si>
  <si>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</si>
  <si>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</si>
  <si>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</si>
  <si>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</si>
  <si>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</si>
  <si>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</si>
  <si>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</si>
  <si>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</si>
  <si>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</si>
  <si>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</si>
  <si>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</si>
  <si>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</si>
  <si>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</si>
  <si>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</si>
  <si>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</si>
  <si>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</si>
  <si>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</si>
  <si>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</si>
  <si>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</si>
  <si>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</si>
  <si>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</si>
  <si>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</si>
  <si>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</si>
  <si>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</si>
  <si>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</si>
  <si>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</si>
  <si>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</si>
  <si>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</si>
  <si>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</si>
  <si>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</si>
  <si>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</si>
  <si>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</si>
  <si>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</si>
  <si>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</si>
  <si>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</si>
  <si>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</si>
  <si>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</si>
  <si>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</si>
  <si>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</si>
  <si>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</si>
  <si>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</si>
  <si>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</si>
  <si>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</si>
  <si>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</si>
  <si>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</si>
  <si>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</si>
  <si>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</si>
  <si>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</si>
  <si>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</si>
  <si>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</si>
  <si>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</si>
  <si>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</si>
  <si>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</si>
  <si>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</si>
  <si>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</si>
  <si>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</si>
  <si>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</si>
  <si>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</si>
  <si>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</si>
  <si>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</si>
  <si>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</si>
  <si>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</si>
  <si>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</si>
  <si>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</si>
  <si>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</si>
  <si>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</si>
  <si>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</si>
  <si>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</si>
  <si>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</si>
  <si>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</si>
  <si>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</si>
  <si>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</si>
  <si>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</si>
  <si>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</si>
  <si>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</si>
  <si>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</si>
  <si>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</si>
  <si>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</si>
  <si>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</si>
  <si>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</si>
  <si>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</si>
  <si>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</si>
  <si>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</si>
  <si>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</si>
  <si>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</si>
  <si>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</si>
  <si>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</si>
  <si>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</si>
  <si>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</si>
  <si>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</si>
  <si>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</si>
  <si>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</si>
  <si>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</si>
  <si>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</si>
  <si>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</si>
  <si>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</si>
  <si>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</si>
  <si>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</si>
  <si>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</si>
  <si>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</si>
  <si>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</si>
  <si>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</si>
  <si>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</si>
  <si>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</si>
  <si>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</si>
  <si>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</si>
  <si>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</si>
  <si>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</si>
  <si>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</si>
  <si>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</si>
  <si>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</si>
  <si>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</si>
  <si>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</si>
  <si>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</si>
  <si>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</si>
  <si>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</si>
  <si>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</si>
  <si>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</si>
  <si>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</si>
  <si>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</si>
  <si>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</si>
  <si>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</si>
  <si>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</si>
  <si>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</si>
  <si>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</si>
  <si>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</si>
  <si>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</si>
  <si>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</si>
  <si>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</si>
  <si>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</si>
  <si>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</si>
  <si>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</si>
  <si>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</si>
  <si>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</si>
  <si>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</si>
  <si>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</si>
  <si>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</si>
  <si>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</si>
  <si>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</si>
  <si>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</si>
  <si>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</si>
  <si>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</si>
  <si>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</si>
  <si>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</si>
  <si>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</si>
  <si>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</si>
  <si>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</si>
  <si>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</si>
  <si>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</si>
  <si>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</si>
  <si>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</si>
  <si>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</si>
  <si>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</si>
  <si>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</si>
  <si>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</si>
  <si>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</si>
  <si>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</si>
  <si>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</si>
  <si>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</si>
  <si>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</si>
  <si>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</si>
  <si>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</si>
  <si>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</si>
  <si>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</si>
  <si>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</si>
  <si>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</si>
  <si>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</si>
  <si>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</si>
  <si>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</si>
  <si>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</si>
  <si>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</si>
  <si>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</si>
  <si>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</si>
  <si>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</si>
  <si>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</si>
  <si>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</si>
  <si>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</si>
  <si>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</si>
  <si>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</si>
  <si>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</si>
  <si>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</si>
  <si>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</si>
  <si>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</si>
  <si>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</si>
  <si>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</si>
  <si>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</si>
  <si>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</si>
  <si>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</si>
  <si>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</si>
  <si>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</si>
  <si>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</si>
  <si>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</si>
  <si>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</si>
  <si>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</si>
  <si>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</si>
  <si>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</si>
  <si>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</si>
  <si>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</si>
  <si>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</si>
  <si>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</si>
  <si>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</si>
  <si>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</si>
  <si>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</si>
  <si>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</si>
  <si>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</si>
  <si>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</si>
  <si>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</si>
  <si>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</si>
  <si>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</si>
  <si>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</si>
  <si>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</si>
  <si>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</si>
  <si>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</si>
  <si>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</si>
  <si>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</si>
  <si>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</si>
  <si>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</si>
  <si>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</si>
  <si>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</si>
  <si>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</si>
  <si>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</si>
  <si>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</si>
  <si>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</si>
  <si>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</si>
  <si>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</si>
  <si>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</si>
  <si>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</si>
  <si>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</si>
  <si>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</si>
  <si>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</si>
  <si>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</si>
  <si>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</si>
  <si>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</si>
  <si>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</si>
  <si>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</si>
  <si>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</si>
  <si>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</si>
  <si>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</si>
  <si>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</si>
  <si>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</si>
  <si>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</si>
  <si>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</si>
  <si>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</si>
  <si>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</si>
  <si>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</si>
  <si>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</si>
  <si>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</si>
  <si>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</si>
  <si>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</si>
  <si>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</si>
  <si>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</si>
  <si>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</si>
  <si>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</si>
  <si>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</si>
  <si>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</si>
  <si>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</si>
  <si>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</si>
  <si>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</si>
  <si>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</si>
  <si>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</si>
  <si>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</si>
  <si>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</si>
  <si>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</si>
  <si>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</si>
  <si>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</si>
  <si>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</si>
  <si>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</si>
  <si>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</si>
  <si>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</si>
  <si>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</si>
  <si>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</si>
  <si>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</si>
  <si>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</si>
  <si>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</si>
  <si>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</si>
  <si>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</si>
  <si>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</si>
  <si>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</si>
  <si>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</si>
  <si>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</si>
  <si>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</si>
  <si>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</si>
  <si>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</si>
  <si>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</si>
  <si>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</si>
  <si>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</si>
  <si>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</si>
  <si>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</si>
  <si>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</si>
  <si>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</si>
  <si>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</si>
  <si>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</si>
  <si>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</si>
  <si>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</si>
  <si>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</si>
  <si>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</si>
  <si>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</si>
  <si>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</si>
  <si>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</si>
  <si>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</si>
  <si>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</si>
  <si>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</si>
  <si>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</si>
  <si>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</si>
  <si>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</si>
  <si>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</si>
  <si>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</si>
  <si>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</si>
  <si>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</si>
  <si>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</si>
  <si>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</si>
  <si>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</si>
  <si>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</si>
  <si>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</si>
  <si>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</si>
  <si>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</si>
  <si>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</si>
  <si>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</si>
  <si>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</si>
  <si>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</si>
  <si>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</si>
  <si>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</si>
  <si>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</si>
  <si>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</si>
  <si>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</si>
  <si>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</si>
  <si>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</si>
  <si>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</si>
  <si>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</si>
  <si>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</si>
  <si>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</si>
  <si>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</si>
  <si>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</si>
  <si>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</si>
  <si>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</si>
  <si>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</si>
  <si>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</si>
  <si>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</si>
  <si>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</si>
  <si>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</si>
  <si>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</si>
  <si>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</si>
  <si>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</si>
  <si>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</si>
  <si>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</si>
  <si>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</si>
  <si>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</si>
  <si>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</si>
  <si>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</si>
  <si>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</si>
  <si>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</si>
  <si>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</si>
  <si>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</si>
  <si>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</si>
  <si>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</si>
  <si>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</si>
  <si>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</si>
  <si>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</si>
  <si>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</si>
  <si>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</si>
  <si>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</si>
  <si>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</si>
  <si>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</si>
  <si>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</si>
  <si>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</si>
  <si>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</si>
  <si>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</si>
  <si>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</si>
  <si>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</si>
  <si>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</si>
  <si>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</si>
  <si>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</si>
  <si>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</si>
  <si>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</si>
  <si>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</si>
  <si>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</si>
  <si>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</si>
  <si>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</si>
  <si>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</si>
  <si>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</si>
  <si>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</si>
  <si>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</si>
  <si>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</si>
  <si>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</si>
  <si>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</si>
  <si>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</si>
  <si>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</si>
  <si>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</si>
  <si>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</si>
  <si>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</si>
  <si>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</si>
  <si>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</si>
  <si>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</si>
  <si>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</si>
  <si>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</si>
  <si>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</si>
  <si>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</si>
  <si>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</si>
  <si>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</si>
  <si>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</si>
  <si>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</si>
  <si>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</si>
  <si>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</si>
  <si>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</si>
  <si>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</si>
  <si>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</si>
  <si>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</si>
  <si>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</si>
  <si>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</si>
  <si>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</si>
  <si>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</si>
  <si>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</si>
  <si>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</si>
  <si>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</si>
  <si>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</si>
  <si>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</si>
  <si>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</si>
  <si>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</si>
  <si>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</si>
  <si>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</si>
  <si>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</si>
  <si>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</si>
  <si>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</si>
  <si>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</si>
  <si>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</si>
  <si>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</si>
  <si>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</si>
  <si>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</si>
  <si>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</si>
  <si>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</si>
  <si>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</si>
  <si>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</si>
  <si>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</si>
  <si>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</si>
  <si>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</si>
  <si>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</si>
  <si>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</si>
  <si>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</si>
  <si>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</si>
  <si>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</si>
  <si>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</si>
  <si>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</si>
  <si>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</si>
  <si>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</si>
  <si>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</si>
  <si>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</si>
  <si>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</si>
  <si>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</si>
  <si>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</si>
  <si>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</si>
  <si>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</si>
  <si>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</si>
  <si>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</si>
  <si>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</si>
  <si>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</si>
  <si>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</si>
  <si>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</si>
  <si>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</si>
  <si>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</si>
  <si>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</si>
  <si>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</si>
  <si>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</si>
  <si>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</si>
  <si>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</si>
  <si>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</si>
  <si>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</si>
  <si>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</si>
  <si>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</si>
  <si>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</si>
  <si>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</si>
  <si>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</si>
  <si>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</si>
  <si>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</si>
  <si>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</si>
  <si>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</si>
  <si>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</si>
  <si>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</si>
  <si>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</si>
  <si>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</si>
  <si>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</si>
  <si>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</si>
  <si>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</si>
  <si>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</si>
  <si>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</si>
  <si>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</si>
  <si>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</si>
  <si>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</si>
  <si>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</si>
  <si>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</si>
  <si>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</si>
  <si>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</si>
  <si>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</si>
  <si>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</si>
  <si>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</si>
  <si>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</si>
  <si>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</si>
  <si>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</si>
  <si>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</si>
  <si>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</si>
  <si>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</si>
  <si>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</si>
  <si>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</si>
  <si>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</si>
  <si>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</si>
  <si>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</si>
  <si>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</si>
  <si>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</si>
  <si>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</si>
  <si>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</si>
  <si>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</si>
  <si>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</si>
  <si>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</si>
  <si>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</si>
  <si>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</si>
  <si>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</si>
  <si>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</si>
  <si>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</si>
  <si>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</si>
  <si>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</si>
  <si>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</si>
  <si>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</si>
  <si>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</si>
  <si>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</si>
  <si>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</si>
  <si>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</si>
  <si>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</si>
  <si>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</si>
  <si>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</si>
  <si>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</si>
  <si>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</si>
  <si>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</si>
  <si>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</si>
  <si>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</si>
  <si>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</si>
  <si>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</si>
  <si>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</si>
  <si>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</si>
  <si>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</si>
  <si>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</si>
  <si>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</si>
  <si>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</si>
  <si>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</si>
  <si>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</si>
  <si>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</si>
  <si>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</si>
  <si>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</si>
  <si>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</si>
  <si>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</si>
  <si>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</si>
  <si>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</si>
  <si>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</si>
  <si>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</si>
  <si>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</si>
  <si>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</si>
  <si>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</si>
  <si>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</si>
  <si>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</si>
  <si>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</si>
  <si>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</si>
  <si>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</si>
  <si>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</si>
  <si>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</si>
  <si>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</si>
  <si>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</si>
  <si>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</si>
  <si>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</si>
  <si>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</si>
  <si>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</si>
  <si>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</si>
  <si>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</si>
  <si>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</si>
  <si>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</si>
  <si>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</si>
  <si>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</si>
  <si>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</si>
  <si>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</si>
  <si>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</si>
  <si>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</si>
  <si>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</si>
  <si>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</si>
  <si>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</si>
  <si>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</si>
  <si>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</si>
  <si>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</si>
  <si>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</si>
  <si>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</si>
  <si>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</si>
  <si>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</si>
  <si>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</si>
  <si>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</si>
  <si>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</si>
  <si>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</si>
  <si>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</si>
  <si>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</si>
  <si>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</si>
  <si>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</si>
  <si>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</si>
  <si>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</si>
  <si>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</si>
  <si>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</si>
  <si>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</si>
  <si>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</si>
  <si>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</si>
  <si>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</si>
  <si>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</si>
  <si>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</si>
  <si>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</si>
  <si>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</si>
  <si>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</si>
  <si>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</si>
  <si>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</si>
  <si>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</si>
  <si>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</si>
  <si>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</si>
  <si>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</si>
  <si>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</si>
  <si>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</si>
  <si>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</si>
  <si>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</si>
  <si>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</si>
  <si>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</si>
  <si>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</si>
  <si>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</si>
  <si>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</si>
  <si>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</si>
  <si>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</si>
  <si>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</si>
  <si>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</si>
  <si>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</si>
  <si>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</si>
  <si>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</si>
  <si>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</si>
  <si>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</si>
  <si>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</si>
  <si>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</si>
  <si>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</si>
  <si>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</si>
  <si>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</si>
  <si>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</si>
  <si>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</si>
  <si>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</si>
  <si>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</si>
  <si>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</si>
  <si>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</si>
  <si>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</si>
  <si>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</si>
  <si>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</si>
  <si>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</si>
  <si>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</si>
  <si>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</si>
  <si>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</si>
  <si>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</si>
  <si>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</si>
  <si>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</si>
  <si>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</si>
  <si>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</si>
  <si>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</si>
  <si>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</si>
  <si>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</si>
  <si>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</si>
  <si>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</si>
  <si>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</si>
  <si>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</si>
  <si>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</si>
  <si>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</si>
  <si>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</si>
  <si>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</si>
  <si>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</si>
  <si>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</si>
  <si>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</si>
  <si>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</si>
  <si>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</si>
  <si>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</si>
  <si>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</si>
  <si>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</si>
  <si>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</si>
  <si>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</si>
  <si>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</si>
  <si>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</si>
  <si>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</si>
  <si>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</si>
  <si>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</si>
  <si>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</si>
  <si>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</si>
  <si>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</si>
  <si>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</si>
  <si>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</si>
  <si>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</si>
  <si>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</si>
  <si>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</si>
  <si>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</si>
  <si>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</si>
  <si>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</si>
  <si>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</si>
  <si>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</si>
  <si>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</si>
  <si>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</si>
  <si>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</si>
  <si>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</si>
  <si>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</si>
  <si>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</si>
  <si>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</si>
  <si>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</si>
  <si>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</si>
  <si>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</si>
  <si>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</si>
  <si>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</si>
  <si>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</si>
  <si>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</si>
  <si>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</si>
  <si>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</si>
  <si>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</si>
  <si>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</si>
  <si>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</si>
  <si>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</si>
  <si>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</si>
  <si>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</si>
  <si>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</si>
  <si>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</si>
  <si>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</si>
  <si>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</si>
  <si>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</si>
  <si>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</si>
  <si>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</si>
  <si>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</si>
  <si>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</si>
  <si>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</si>
  <si>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</si>
  <si>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</si>
  <si>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</si>
  <si>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</si>
  <si>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</si>
  <si>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</si>
  <si>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</si>
  <si>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</si>
  <si>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</si>
  <si>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</si>
  <si>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</si>
  <si>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</si>
  <si>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</si>
  <si>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</si>
  <si>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</si>
  <si>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</si>
  <si>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</si>
  <si>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</si>
  <si>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</si>
  <si>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</si>
  <si>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</si>
  <si>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</si>
  <si>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</si>
  <si>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</si>
  <si>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</si>
  <si>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</si>
  <si>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</si>
  <si>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</si>
  <si>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</si>
  <si>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</si>
  <si>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</si>
  <si>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</si>
  <si>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</si>
  <si>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</si>
  <si>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</si>
  <si>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</si>
  <si>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</si>
  <si>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</si>
  <si>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</si>
  <si>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</si>
  <si>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</si>
  <si>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</si>
  <si>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</si>
  <si>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</si>
  <si>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</si>
  <si>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</si>
  <si>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</si>
  <si>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</si>
  <si>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</si>
  <si>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</si>
  <si>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</si>
  <si>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</si>
  <si>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</si>
  <si>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</si>
  <si>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</si>
  <si>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</si>
  <si>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</si>
  <si>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</si>
  <si>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</si>
  <si>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</si>
  <si>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</si>
  <si>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</si>
  <si>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</si>
  <si>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</si>
  <si>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</si>
  <si>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</si>
  <si>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</si>
  <si>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</si>
  <si>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</si>
  <si>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</si>
  <si>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</si>
  <si>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</si>
  <si>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</si>
  <si>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</si>
  <si>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</si>
  <si>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</si>
  <si>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</si>
  <si>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</si>
  <si>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</si>
  <si>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</si>
  <si>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</si>
  <si>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</si>
  <si>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</si>
  <si>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</si>
  <si>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</si>
  <si>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</si>
  <si>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</si>
  <si>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</si>
  <si>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</si>
  <si>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</si>
  <si>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</si>
  <si>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</si>
  <si>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</si>
  <si>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</si>
  <si>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</si>
  <si>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</si>
  <si>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</si>
  <si>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</si>
  <si>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</si>
  <si>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</si>
  <si>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</si>
  <si>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</si>
  <si>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</si>
  <si>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</si>
  <si>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</si>
  <si>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</si>
  <si>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</si>
  <si>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</si>
  <si>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</si>
  <si>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</si>
  <si>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</si>
  <si>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</si>
  <si>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</si>
  <si>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</si>
  <si>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</si>
  <si>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</si>
  <si>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</si>
  <si>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</si>
  <si>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</si>
  <si>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</si>
  <si>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</si>
  <si>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</si>
  <si>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</si>
  <si>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</si>
  <si>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</si>
  <si>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</si>
  <si>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</si>
  <si>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</si>
  <si>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</si>
  <si>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</si>
  <si>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</si>
  <si>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</si>
  <si>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</si>
  <si>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</si>
  <si>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</si>
  <si>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</si>
  <si>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</si>
  <si>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</si>
  <si>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</si>
  <si>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</si>
  <si>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</si>
  <si>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</si>
  <si>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</si>
  <si>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</si>
  <si>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</si>
  <si>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</si>
  <si>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</si>
  <si>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</si>
  <si>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</si>
  <si>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</si>
  <si>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</si>
  <si>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</si>
  <si>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</si>
  <si>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</si>
  <si>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</si>
  <si>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</si>
  <si>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</si>
  <si>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</si>
  <si>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</si>
  <si>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</si>
  <si>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</si>
  <si>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</si>
  <si>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</si>
  <si>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</si>
  <si>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</si>
  <si>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</si>
  <si>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</si>
  <si>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</si>
  <si>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</si>
  <si>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</si>
  <si>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</si>
  <si>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</si>
  <si>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</si>
  <si>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</si>
  <si>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</si>
  <si>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</si>
  <si>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</si>
  <si>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</si>
  <si>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</si>
  <si>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</si>
  <si>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</si>
  <si>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</si>
  <si>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</si>
  <si>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</si>
  <si>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</si>
  <si>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</si>
  <si>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</si>
  <si>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</si>
  <si>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</si>
  <si>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</si>
  <si>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</si>
  <si>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</si>
  <si>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</si>
  <si>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</si>
  <si>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</si>
  <si>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</si>
  <si>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</si>
  <si>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</si>
  <si>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</si>
  <si>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</si>
  <si>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</si>
  <si>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</si>
  <si>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</si>
  <si>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</si>
  <si>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</si>
  <si>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</si>
  <si>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</si>
  <si>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</si>
  <si>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</si>
  <si>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</si>
  <si>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</si>
  <si>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</si>
  <si>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</si>
  <si>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</si>
  <si>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</si>
  <si>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</si>
  <si>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</si>
  <si>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</si>
  <si>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</si>
  <si>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</si>
  <si>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</si>
  <si>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</si>
  <si>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</si>
  <si>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</si>
  <si>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</si>
  <si>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</si>
  <si>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</si>
  <si>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</si>
  <si>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</si>
  <si>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</si>
  <si>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</si>
  <si>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</si>
  <si>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</si>
  <si>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</si>
  <si>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</si>
  <si>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</si>
  <si>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</si>
  <si>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</si>
  <si>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</si>
  <si>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</si>
  <si>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</si>
  <si>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</si>
  <si>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</si>
  <si>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</si>
  <si>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</si>
  <si>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</si>
  <si>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</si>
  <si>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</si>
  <si>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</si>
  <si>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</si>
  <si>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</si>
  <si>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</si>
  <si>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</si>
  <si>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</si>
  <si>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</si>
  <si>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</si>
  <si>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</si>
  <si>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</si>
  <si>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</si>
  <si>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</si>
  <si>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</si>
  <si>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</si>
  <si>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</si>
  <si>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</si>
  <si>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</si>
  <si>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</si>
  <si>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</si>
  <si>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</si>
  <si>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</si>
  <si>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</si>
  <si>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</si>
  <si>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</si>
  <si>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</si>
  <si>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</si>
  <si>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</si>
  <si>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</si>
  <si>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</si>
  <si>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</si>
  <si>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</si>
  <si>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</si>
  <si>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</si>
  <si>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</si>
  <si>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</si>
  <si>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</si>
  <si>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</si>
  <si>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</si>
  <si>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</si>
  <si>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</si>
  <si>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</si>
  <si>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</si>
  <si>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</si>
  <si>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</si>
  <si>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</si>
  <si>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</si>
  <si>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</si>
  <si>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</si>
  <si>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</si>
  <si>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</si>
  <si>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</si>
  <si>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</si>
  <si>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</si>
  <si>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</si>
  <si>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</si>
  <si>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</si>
  <si>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</si>
  <si>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</si>
  <si>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</si>
  <si>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</si>
  <si>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</si>
  <si>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</si>
  <si>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</si>
  <si>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</si>
  <si>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</si>
  <si>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</si>
  <si>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</si>
  <si>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</si>
  <si>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</si>
  <si>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</si>
  <si>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</si>
  <si>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</si>
  <si>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</si>
  <si>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</si>
  <si>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</si>
  <si>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</si>
  <si>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</si>
  <si>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</si>
  <si>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</si>
  <si>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</si>
  <si>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</si>
  <si>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</si>
  <si>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</si>
  <si>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</si>
  <si>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</si>
  <si>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</si>
  <si>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</si>
  <si>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</si>
  <si>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</si>
  <si>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</si>
  <si>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</si>
  <si>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</si>
  <si>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</si>
  <si>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</si>
  <si>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</si>
  <si>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</si>
  <si>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</si>
  <si>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</si>
  <si>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</si>
  <si>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</si>
  <si>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</si>
  <si>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</si>
  <si>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</si>
  <si>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</si>
  <si>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</si>
  <si>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</si>
  <si>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</si>
  <si>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</si>
  <si>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</si>
  <si>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</si>
  <si>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</si>
  <si>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</si>
  <si>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</si>
  <si>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</si>
  <si>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</si>
  <si>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</si>
  <si>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</si>
  <si>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</si>
  <si>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</si>
  <si>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</si>
  <si>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</si>
  <si>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</si>
  <si>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</si>
  <si>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</si>
  <si>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</si>
  <si>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</si>
  <si>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</si>
  <si>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</si>
  <si>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</si>
  <si>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</si>
  <si>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</si>
  <si>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</si>
  <si>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</si>
  <si>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</si>
  <si>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</si>
  <si>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</si>
  <si>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</si>
  <si>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</si>
  <si>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</si>
  <si>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</si>
  <si>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</si>
  <si>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</si>
  <si>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</si>
  <si>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</si>
  <si>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</si>
  <si>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</si>
  <si>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</si>
  <si>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</si>
  <si>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</si>
  <si>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</si>
  <si>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</si>
  <si>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</si>
  <si>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</si>
  <si>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</si>
  <si>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</si>
  <si>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</si>
  <si>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</si>
  <si>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</si>
  <si>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</si>
  <si>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</si>
  <si>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</si>
  <si>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</si>
  <si>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</si>
  <si>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</si>
  <si>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</si>
  <si>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</si>
  <si>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</si>
  <si>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</si>
  <si>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</si>
  <si>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</si>
  <si>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</si>
  <si>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</si>
  <si>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</si>
  <si>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</si>
  <si>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</si>
  <si>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</si>
  <si>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</si>
  <si>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</si>
  <si>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</si>
  <si>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</si>
  <si>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</si>
  <si>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</si>
  <si>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</si>
  <si>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</si>
  <si>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</si>
  <si>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</si>
  <si>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</si>
  <si>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</si>
  <si>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</si>
  <si>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</si>
  <si>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</si>
  <si>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</si>
  <si>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</si>
  <si>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</si>
  <si>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</si>
  <si>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</si>
  <si>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</si>
  <si>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</si>
  <si>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</si>
  <si>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</si>
  <si>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</si>
  <si>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</si>
  <si>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</si>
  <si>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</si>
  <si>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</si>
  <si>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</si>
  <si>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</si>
  <si>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</si>
  <si>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</si>
  <si>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</si>
  <si>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</si>
  <si>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</si>
  <si>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</si>
  <si>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</si>
  <si>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</si>
  <si>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</si>
  <si>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</si>
  <si>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</si>
  <si>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</si>
  <si>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</si>
  <si>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</si>
  <si>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</si>
  <si>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</si>
  <si>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</si>
  <si>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</si>
  <si>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</si>
  <si>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</si>
  <si>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</si>
  <si>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</si>
  <si>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</si>
  <si>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</si>
  <si>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</si>
  <si>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</si>
  <si>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</si>
  <si>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</si>
  <si>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</si>
  <si>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</si>
  <si>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</si>
  <si>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</si>
  <si>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</si>
  <si>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</si>
  <si>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</si>
  <si>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</si>
  <si>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</si>
  <si>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</si>
  <si>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</si>
  <si>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</si>
  <si>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</si>
  <si>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</si>
  <si>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</si>
  <si>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</si>
  <si>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</si>
  <si>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</si>
  <si>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</si>
  <si>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</si>
  <si>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</si>
  <si>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</si>
  <si>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</si>
  <si>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</si>
  <si>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</si>
  <si>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</si>
  <si>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</si>
  <si>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</si>
  <si>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</si>
  <si>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</si>
  <si>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</si>
  <si>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</si>
  <si>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</si>
  <si>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</si>
  <si>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</si>
  <si>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</si>
  <si>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</si>
  <si>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</si>
  <si>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</si>
  <si>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</si>
  <si>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</si>
  <si>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</si>
  <si>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</si>
  <si>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</si>
  <si>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</si>
  <si>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</si>
  <si>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</si>
  <si>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</si>
  <si>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</si>
  <si>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</si>
  <si>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</si>
  <si>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</si>
  <si>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</si>
  <si>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</si>
  <si>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</si>
  <si>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</si>
  <si>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</si>
  <si>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</si>
  <si>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</si>
  <si>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</si>
  <si>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</si>
  <si>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</si>
  <si>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</si>
  <si>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</si>
  <si>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</si>
  <si>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</si>
  <si>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</si>
  <si>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</si>
  <si>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</si>
  <si>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</si>
  <si>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</si>
  <si>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</si>
  <si>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</si>
  <si>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</si>
  <si>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</si>
  <si>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</si>
  <si>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</si>
  <si>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</si>
  <si>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</si>
  <si>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</si>
  <si>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</si>
  <si>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</si>
  <si>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</si>
  <si>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</si>
  <si>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</si>
  <si>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</si>
  <si>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</si>
  <si>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</si>
  <si>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</si>
  <si>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</si>
  <si>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</si>
  <si>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</si>
  <si>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</si>
  <si>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</si>
  <si>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</si>
  <si>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</si>
  <si>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</si>
  <si>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</si>
  <si>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</si>
  <si>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</si>
  <si>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</si>
  <si>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</si>
  <si>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</si>
  <si>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</si>
  <si>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</si>
  <si>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</si>
  <si>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</si>
  <si>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</si>
  <si>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</si>
  <si>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</si>
  <si>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</si>
  <si>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</si>
  <si>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</si>
  <si>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</si>
  <si>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</si>
  <si>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</si>
  <si>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</si>
  <si>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</si>
  <si>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</si>
  <si>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</si>
  <si>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</si>
  <si>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</si>
  <si>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</si>
  <si>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</si>
  <si>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</si>
  <si>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</si>
  <si>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</si>
  <si>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</si>
  <si>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</si>
  <si>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</si>
  <si>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</si>
  <si>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</si>
  <si>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</si>
  <si>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</si>
  <si>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</si>
  <si>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</si>
  <si>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</si>
  <si>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</si>
  <si>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</si>
  <si>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</si>
  <si>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</si>
  <si>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</si>
  <si>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</si>
  <si>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</si>
  <si>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</si>
  <si>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</si>
  <si>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</si>
  <si>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</si>
  <si>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</si>
  <si>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</si>
  <si>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</si>
  <si>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</si>
  <si>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</si>
  <si>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</si>
  <si>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</si>
  <si>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</si>
  <si>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</si>
  <si>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</si>
  <si>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</si>
  <si>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</si>
  <si>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</si>
  <si>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</si>
  <si>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</si>
  <si>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</si>
  <si>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</si>
  <si>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</si>
  <si>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</si>
  <si>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</si>
  <si>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</si>
  <si>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</si>
  <si>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</si>
  <si>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</si>
  <si>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</si>
  <si>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</si>
  <si>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</si>
  <si>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</si>
  <si>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</si>
  <si>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</si>
  <si>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</si>
  <si>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</si>
  <si>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</si>
  <si>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</si>
  <si>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</si>
  <si>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</si>
  <si>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</si>
  <si>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</si>
  <si>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</si>
  <si>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</si>
  <si>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</si>
  <si>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</si>
  <si>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</si>
  <si>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</si>
  <si>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</si>
  <si>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</si>
  <si>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</si>
  <si>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</si>
  <si>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</si>
  <si>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</si>
  <si>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</si>
  <si>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</si>
  <si>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</si>
  <si>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</si>
  <si>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</si>
  <si>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</si>
  <si>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</si>
  <si>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</si>
  <si>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</si>
  <si>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</si>
  <si>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</si>
  <si>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</si>
  <si>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</si>
  <si>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</si>
  <si>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</si>
  <si>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</si>
  <si>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</si>
  <si>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</si>
  <si>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</si>
  <si>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</si>
  <si>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</si>
  <si>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</si>
  <si>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</si>
  <si>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</si>
  <si>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</si>
  <si>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</si>
  <si>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</si>
  <si>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</si>
  <si>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</si>
  <si>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</si>
  <si>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</si>
  <si>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</si>
  <si>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</si>
  <si>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</si>
  <si>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</si>
  <si>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</si>
  <si>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</si>
  <si>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</si>
  <si>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</si>
  <si>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</si>
  <si>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</si>
  <si>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</si>
  <si>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</si>
  <si>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</si>
  <si>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</si>
  <si>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</si>
  <si>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</si>
  <si>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</si>
  <si>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</si>
  <si>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</si>
  <si>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</si>
  <si>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</si>
  <si>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</si>
  <si>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</si>
  <si>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</si>
  <si>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</si>
  <si>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</si>
  <si>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</si>
  <si>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</si>
  <si>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</si>
  <si>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</si>
  <si>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</si>
  <si>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</si>
  <si>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</si>
  <si>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</si>
  <si>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</si>
  <si>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</si>
  <si>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</si>
  <si>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</si>
  <si>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</si>
  <si>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</si>
  <si>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</si>
  <si>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</si>
  <si>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</si>
  <si>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</si>
  <si>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</si>
  <si>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</si>
  <si>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</si>
  <si>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</si>
  <si>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</si>
  <si>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</si>
  <si>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</si>
  <si>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</si>
  <si>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</si>
  <si>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</si>
  <si>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</si>
  <si>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</si>
  <si>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</si>
  <si>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</si>
  <si>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</si>
  <si>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</si>
  <si>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</si>
  <si>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</si>
  <si>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</si>
  <si>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</si>
  <si>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</si>
  <si>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</si>
  <si>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</si>
  <si>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</si>
  <si>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</si>
  <si>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</si>
  <si>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</si>
  <si>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</si>
  <si>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</si>
  <si>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</si>
  <si>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</si>
  <si>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</si>
  <si>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</si>
  <si>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</si>
  <si>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</si>
  <si>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</si>
  <si>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</si>
  <si>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</si>
  <si>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</si>
  <si>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</si>
  <si>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</si>
  <si>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</si>
  <si>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</si>
  <si>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</si>
  <si>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</si>
  <si>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</si>
  <si>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</si>
  <si>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</si>
  <si>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</si>
  <si>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</si>
  <si>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</si>
  <si>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</si>
  <si>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</si>
  <si>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</si>
  <si>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</si>
  <si>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</si>
  <si>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</si>
  <si>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</si>
  <si>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</si>
  <si>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</si>
  <si>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</si>
  <si>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</si>
  <si>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</si>
  <si>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</si>
  <si>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</si>
  <si>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</si>
  <si>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</si>
  <si>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</si>
  <si>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</si>
  <si>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</si>
  <si>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</si>
  <si>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</si>
  <si>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</si>
  <si>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</si>
  <si>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</si>
  <si>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</si>
  <si>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</si>
  <si>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</si>
  <si>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</si>
  <si>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</si>
  <si>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</si>
  <si>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</si>
  <si>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</si>
  <si>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</si>
  <si>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</si>
  <si>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</si>
  <si>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</si>
  <si>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</si>
  <si>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</si>
  <si>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</si>
  <si>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</si>
  <si>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</si>
  <si>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</si>
  <si>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</si>
  <si>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</si>
  <si>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</si>
  <si>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</si>
  <si>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</si>
  <si>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</si>
  <si>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</si>
  <si>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</si>
  <si>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</si>
  <si>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</si>
  <si>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</si>
  <si>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</si>
  <si>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</si>
  <si>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</si>
  <si>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</si>
  <si>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</si>
  <si>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</si>
  <si>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</si>
  <si>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</si>
  <si>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</si>
  <si>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</si>
  <si>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</si>
  <si>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</si>
  <si>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</si>
  <si>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</si>
  <si>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</si>
  <si>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</si>
  <si>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</si>
  <si>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</si>
  <si>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</si>
  <si>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</si>
  <si>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</si>
  <si>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</si>
  <si>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</si>
  <si>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</si>
  <si>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</si>
  <si>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</si>
  <si>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</si>
  <si>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</si>
  <si>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</si>
  <si>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</si>
  <si>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</si>
  <si>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</si>
  <si>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</si>
  <si>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</si>
  <si>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</si>
  <si>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</si>
  <si>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</si>
  <si>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</si>
  <si>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</si>
  <si>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</si>
  <si>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</si>
  <si>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</si>
  <si>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</si>
  <si>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</si>
  <si>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</si>
  <si>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</si>
  <si>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</si>
  <si>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</si>
  <si>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</si>
  <si>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</si>
  <si>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</si>
  <si>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</si>
  <si>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</si>
  <si>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</si>
  <si>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</si>
  <si>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</si>
  <si>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</si>
  <si>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</si>
  <si>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</si>
  <si>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</si>
  <si>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</si>
  <si>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</si>
  <si>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</si>
  <si>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</si>
  <si>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</si>
  <si>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</si>
  <si>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</si>
  <si>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</si>
  <si>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</si>
  <si>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</si>
  <si>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</si>
  <si>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</si>
  <si>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</si>
  <si>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</si>
  <si>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</si>
  <si>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</si>
  <si>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</si>
  <si>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</si>
  <si>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</si>
  <si>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</si>
  <si>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</si>
  <si>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</si>
  <si>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</si>
  <si>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</si>
  <si>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</si>
  <si>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</si>
  <si>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</si>
  <si>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</si>
  <si>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</si>
  <si>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</si>
  <si>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</si>
  <si>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</si>
  <si>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</si>
  <si>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</si>
  <si>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</si>
  <si>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</si>
  <si>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</si>
  <si>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</si>
  <si>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</si>
  <si>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</si>
  <si>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</si>
  <si>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</si>
  <si>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</si>
  <si>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</si>
  <si>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</si>
  <si>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</si>
  <si>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</si>
  <si>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</si>
  <si>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</si>
  <si>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</si>
  <si>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</si>
  <si>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</si>
  <si>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</si>
  <si>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</si>
  <si>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</si>
  <si>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</si>
  <si>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</si>
  <si>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</si>
  <si>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</si>
  <si>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</si>
  <si>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</si>
  <si>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</si>
  <si>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</si>
  <si>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</si>
  <si>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</si>
  <si>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</si>
  <si>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</si>
  <si>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</si>
  <si>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</si>
  <si>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</si>
  <si>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</si>
  <si>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</si>
  <si>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</si>
  <si>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</si>
  <si>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</si>
  <si>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</si>
  <si>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</si>
  <si>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</si>
  <si>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</si>
  <si>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</si>
  <si>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</si>
  <si>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</si>
  <si>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</si>
  <si>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</si>
  <si>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</si>
  <si>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</si>
  <si>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</si>
  <si>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</si>
  <si>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</si>
  <si>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</si>
  <si>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</si>
  <si>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</si>
  <si>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</si>
  <si>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</si>
  <si>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</si>
  <si>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</si>
  <si>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</si>
  <si>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</si>
  <si>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</si>
  <si>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</si>
  <si>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</si>
  <si>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</si>
  <si>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</si>
  <si>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</si>
  <si>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</si>
  <si>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</si>
  <si>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</si>
  <si>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</si>
  <si>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</si>
  <si>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</si>
  <si>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</si>
  <si>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</si>
  <si>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</si>
  <si>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</si>
  <si>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</si>
  <si>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</si>
  <si>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</si>
  <si>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</si>
  <si>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</si>
  <si>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</si>
  <si>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</si>
  <si>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</si>
  <si>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</si>
  <si>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</si>
  <si>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</si>
  <si>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</si>
  <si>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</si>
  <si>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</si>
  <si>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</si>
  <si>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</si>
  <si>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</si>
  <si>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</si>
  <si>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</si>
  <si>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</si>
  <si>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</si>
  <si>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</si>
  <si>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</si>
  <si>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</si>
  <si>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</si>
  <si>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</si>
  <si>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</si>
  <si>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</si>
  <si>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</si>
  <si>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</si>
  <si>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</si>
  <si>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</si>
  <si>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</si>
  <si>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</si>
  <si>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</si>
  <si>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</si>
  <si>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</si>
  <si>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</si>
  <si>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</si>
  <si>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</si>
  <si>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</si>
  <si>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</si>
  <si>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</si>
  <si>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</si>
  <si>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</si>
  <si>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</si>
  <si>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</si>
  <si>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</si>
  <si>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</si>
  <si>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</si>
  <si>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</si>
  <si>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</si>
  <si>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</si>
  <si>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</si>
  <si>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</si>
  <si>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</si>
  <si>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</si>
  <si>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</si>
  <si>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</si>
  <si>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</si>
  <si>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</si>
  <si>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</si>
  <si>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</si>
  <si>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</si>
  <si>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</si>
  <si>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</si>
  <si>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</si>
  <si>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</si>
  <si>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</si>
  <si>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</si>
  <si>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</si>
  <si>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</si>
  <si>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</si>
  <si>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</si>
  <si>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</si>
  <si>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</si>
  <si>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</si>
  <si>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</si>
  <si>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</si>
  <si>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</si>
  <si>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</si>
  <si>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</si>
  <si>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</si>
  <si>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</si>
  <si>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</si>
  <si>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</si>
  <si>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</si>
  <si>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</si>
  <si>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</si>
  <si>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</si>
  <si>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</si>
  <si>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</si>
  <si>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</si>
  <si>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</si>
  <si>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</si>
  <si>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</si>
  <si>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</si>
  <si>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</si>
  <si>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</si>
  <si>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</si>
  <si>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</si>
  <si>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</si>
  <si>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</si>
  <si>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</si>
  <si>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</si>
  <si>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</si>
  <si>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</si>
  <si>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</si>
  <si>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</si>
  <si>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</si>
  <si>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</si>
  <si>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</si>
  <si>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</si>
  <si>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</si>
  <si>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</si>
  <si>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</si>
  <si>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</si>
  <si>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</si>
  <si>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</si>
  <si>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</si>
  <si>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</si>
  <si>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</si>
  <si>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</si>
  <si>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</si>
  <si>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</si>
  <si>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</si>
  <si>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</si>
  <si>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</si>
  <si>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</si>
  <si>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</si>
  <si>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</si>
  <si>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</si>
  <si>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</si>
  <si>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</si>
  <si>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</si>
  <si>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</si>
  <si>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</si>
  <si>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</si>
  <si>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</si>
  <si>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</si>
  <si>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</si>
  <si>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</si>
  <si>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</si>
  <si>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</si>
  <si>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</si>
  <si>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</si>
  <si>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</si>
  <si>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</si>
  <si>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</si>
  <si>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</si>
  <si>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</si>
  <si>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</si>
  <si>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</si>
  <si>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</si>
  <si>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</si>
  <si>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</si>
  <si>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</si>
  <si>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</si>
  <si>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</si>
  <si>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</si>
  <si>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</si>
  <si>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</si>
  <si>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</si>
  <si>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</si>
  <si>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</si>
  <si>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</si>
  <si>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</si>
  <si>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</si>
  <si>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</si>
  <si>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</si>
  <si>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</si>
  <si>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</si>
  <si>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</si>
  <si>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</si>
  <si>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</si>
  <si>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</si>
  <si>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</si>
  <si>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</si>
  <si>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</si>
  <si>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</si>
  <si>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</si>
  <si>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</si>
  <si>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</si>
  <si>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</si>
  <si>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</si>
  <si>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</si>
  <si>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</si>
  <si>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</si>
  <si>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</si>
  <si>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</si>
  <si>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</si>
  <si>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</si>
  <si>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</si>
  <si>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</si>
  <si>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</si>
  <si>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</si>
  <si>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</si>
  <si>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</si>
  <si>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</si>
  <si>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</si>
  <si>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</si>
  <si>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</si>
  <si>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</si>
  <si>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</si>
  <si>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</si>
  <si>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</si>
  <si>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</si>
  <si>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</si>
  <si>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</si>
  <si>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</si>
  <si>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</si>
  <si>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</si>
  <si>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</si>
  <si>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</si>
  <si>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</si>
  <si>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</si>
  <si>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</si>
  <si>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</si>
  <si>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</si>
  <si>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</si>
  <si>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</si>
  <si>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</si>
  <si>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</si>
  <si>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</si>
  <si>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</si>
  <si>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</si>
  <si>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</si>
  <si>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</si>
  <si>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</si>
  <si>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</si>
  <si>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</si>
  <si>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</si>
  <si>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</si>
  <si>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</si>
  <si>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</si>
  <si>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</si>
  <si>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</si>
  <si>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</si>
  <si>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</si>
  <si>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</si>
  <si>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</si>
  <si>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</si>
  <si>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</si>
  <si>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</si>
  <si>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</si>
  <si>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</si>
  <si>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</si>
  <si>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</si>
  <si>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</si>
  <si>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</si>
  <si>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</si>
  <si>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</si>
  <si>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</si>
  <si>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</si>
  <si>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</si>
  <si>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</si>
  <si>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</si>
  <si>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</si>
  <si>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</si>
  <si>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</si>
  <si>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</si>
  <si>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</si>
  <si>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</si>
  <si>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</si>
  <si>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</si>
  <si>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</si>
  <si>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</si>
  <si>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</si>
  <si>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</si>
  <si>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</si>
  <si>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</si>
  <si>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</si>
  <si>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</si>
  <si>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</si>
  <si>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</si>
  <si>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</si>
  <si>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</si>
  <si>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</si>
  <si>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</si>
  <si>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</si>
  <si>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</si>
  <si>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</si>
  <si>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</si>
  <si>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</si>
  <si>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</si>
  <si>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</si>
  <si>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</si>
  <si>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</si>
  <si>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</si>
  <si>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</si>
  <si>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</si>
  <si>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</si>
  <si>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</si>
  <si>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</si>
  <si>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</si>
  <si>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</si>
  <si>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</si>
  <si>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</si>
  <si>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</si>
  <si>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</si>
  <si>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</si>
  <si>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</si>
  <si>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</si>
  <si>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</si>
  <si>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</si>
  <si>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</si>
  <si>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</si>
  <si>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</si>
  <si>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</si>
  <si>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</si>
  <si>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</si>
  <si>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</si>
  <si>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</si>
  <si>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</si>
  <si>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</si>
  <si>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</si>
  <si>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</si>
  <si>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</si>
  <si>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</si>
  <si>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</si>
  <si>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</si>
  <si>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</si>
  <si>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</si>
  <si>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</si>
  <si>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</si>
  <si>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</si>
  <si>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</si>
  <si>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</si>
  <si>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</si>
  <si>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</si>
  <si>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</si>
  <si>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</si>
  <si>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</si>
  <si>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</si>
  <si>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</si>
  <si>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</si>
  <si>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</si>
  <si>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</si>
  <si>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</si>
  <si>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</si>
  <si>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</si>
  <si>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</si>
  <si>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</si>
  <si>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</si>
  <si>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</si>
  <si>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</si>
  <si>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</si>
  <si>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</si>
  <si>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</si>
  <si>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</si>
  <si>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</si>
  <si>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</si>
  <si>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</si>
  <si>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</si>
  <si>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</si>
  <si>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</si>
  <si>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</si>
  <si>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</si>
  <si>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</si>
  <si>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</si>
  <si>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</si>
  <si>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</si>
  <si>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</si>
  <si>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</si>
  <si>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</si>
  <si>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</si>
  <si>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</si>
  <si>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</si>
  <si>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</si>
  <si>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</si>
  <si>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</si>
  <si>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</si>
  <si>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</si>
  <si>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</si>
  <si>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</si>
  <si>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</si>
  <si>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</si>
  <si>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</si>
  <si>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</si>
  <si>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</si>
  <si>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</si>
  <si>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</si>
  <si>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</si>
  <si>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</si>
  <si>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</si>
  <si>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</si>
  <si>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</si>
  <si>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</si>
  <si>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</si>
  <si>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</si>
  <si>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</si>
  <si>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</si>
  <si>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</si>
  <si>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</si>
  <si>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</si>
  <si>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</si>
  <si>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</si>
  <si>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</si>
  <si>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</si>
  <si>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</si>
  <si>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</si>
  <si>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</si>
  <si>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</si>
  <si>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</si>
  <si>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</si>
  <si>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</si>
  <si>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</si>
  <si>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</si>
  <si>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</si>
  <si>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</si>
  <si>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</si>
  <si>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</si>
  <si>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</si>
  <si>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</si>
  <si>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</si>
  <si>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</si>
  <si>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</si>
  <si>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</si>
  <si>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</si>
  <si>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</si>
  <si>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</si>
  <si>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</si>
  <si>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</si>
  <si>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</si>
  <si>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</si>
  <si>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</si>
  <si>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</si>
  <si>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</si>
  <si>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</si>
  <si>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</si>
  <si>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</si>
  <si>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</si>
  <si>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</si>
  <si>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</si>
  <si>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</si>
  <si>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</si>
  <si>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</si>
  <si>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</si>
  <si>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</si>
  <si>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</si>
  <si>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</si>
  <si>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</si>
  <si>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</si>
  <si>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</si>
  <si>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</si>
  <si>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</si>
  <si>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</si>
  <si>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</si>
  <si>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</si>
  <si>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</si>
  <si>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</si>
  <si>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</si>
  <si>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</si>
  <si>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</si>
  <si>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</si>
  <si>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</si>
  <si>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</si>
  <si>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</si>
  <si>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</si>
  <si>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</si>
  <si>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</si>
  <si>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</si>
  <si>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</si>
  <si>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</si>
  <si>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</si>
  <si>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</si>
  <si>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</si>
  <si>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</si>
  <si>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</si>
  <si>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</si>
  <si>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</si>
  <si>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</si>
  <si>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</si>
  <si>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</si>
  <si>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</si>
  <si>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</si>
  <si>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</si>
  <si>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</si>
  <si>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</si>
  <si>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</si>
  <si>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</si>
  <si>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</si>
  <si>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</si>
  <si>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</si>
  <si>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</si>
  <si>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</si>
  <si>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</si>
  <si>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</si>
  <si>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</si>
  <si>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</si>
  <si>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</si>
  <si>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</si>
  <si>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</si>
  <si>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</si>
  <si>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</si>
  <si>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</si>
  <si>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</si>
  <si>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</si>
  <si>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</si>
  <si>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</si>
  <si>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</si>
  <si>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</si>
  <si>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</si>
  <si>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</si>
  <si>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</si>
  <si>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</si>
  <si>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</si>
  <si>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 xml:space="preserve"> Site ACCESS ISSUE AS  located at Al Qattan Tourist Village with limited access</t>
  </si>
  <si>
    <t xml:space="preserve"> PCM-20251004-00002094 </t>
  </si>
  <si>
    <t>access issue as site  Located at seaport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</si>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</sst>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4" dataDxfId="173" headerRowBorderDxfId="171" tableBorderDxfId="172" totalsRowBorderDxfId="170">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4">
    <sortCondition ref="H1:H3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8" totalsRowShown="0" headerRowDxfId="157" dataDxfId="156" headerRowBorderDxfId="154" tableBorderDxfId="155" totalsRowBorderDxfId="153">
  <autoFilter ref="A1:CJ3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 totalsRowShown="0" headerRowDxfId="48" dataDxfId="47" headerRowBorderDxfId="45" tableBorderDxfId="46" totalsRowBorderDxfId="44">
  <autoFilter ref="A1:L2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4"/>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272.08687615740928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45935.035302083335</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45935.035302083335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45935.035302083335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45935.035302083335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45935.035302083335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45935.035302083335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45935.035302083335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45935.035302083335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45935.035302083335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45935.035302083335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45935.035302083335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45935.035302083335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45935.035302083335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45935.035302083335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45935.035302083335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45935.035302083335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45935.035302083335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45935.035302083335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45935.035302083335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45935.035302083335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45935.035302083335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45935.035302083335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45935.035302083335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45935.035302083335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45935.035302083335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45935.035302083335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45935.035302083335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45935.035302083335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45935.035302083335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45935.035302083335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45935.035302083335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45935.035302083335</v>
      </c>
      <c r="H34" s="68"/>
      <c r="I34" s="73" t="str">
        <f>IFERROR(VLOOKUP(D34,DB!A:F,6,0),"")</f>
        <v/>
      </c>
      <c r="J34" s="73" t="str">
        <f>IFERROR(VLOOKUP(D34,DB!A:G,7,0),"")</f>
        <v/>
      </c>
      <c r="K34" s="69"/>
      <c r="L34" s="70" t="str">
        <f>IFERROR(VLOOKUP(D34,DB!A:I,9,0),"")</f>
        <v/>
      </c>
    </row>
  </sheetData>
  <customSheetViews>
    <customSheetView guid="{F6042A99-DD27-4453-835D-0834D95730CC}" filter="1" showAutoFilter="1">
      <pageMargins left="0" right="0" top="0" bottom="0" header="0" footer="0"/>
      <autoFilter ref="B1:M1" xr:uid="{D8B59E5E-A729-4B71-BF1A-747CAA4379C7}"/>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8"/>
  <sheetViews>
    <sheetView tabSelected="1" topLeftCell="B1"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243.38351967592462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128.30821875000402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110.03546412037394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45935.035302083335</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45935.035302083335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2"/>
      <c r="E8" s="131"/>
      <c r="F8" s="132"/>
      <c r="G8" s="133">
        <f ca="1">IFERROR(NOW()-F8,"-")</f>
        <v>45935.035302083335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45935.035302083335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45935.035302083335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45935.035302083335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45935.035302083335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45935.035302083335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45935.035302083335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45935.035302083335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45935.035302083335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45935.035302083335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45935.035302083335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45935.035302083335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45935.035302083335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45935.035302083335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45935.035302083335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45935.035302083335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45935.035302083335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45935.035302083335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45935.035302083335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45935.035302083335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45935.035302083335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45935.035302083335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45935.035302083335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45935.035302083335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45935.035302083335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45935.035302083335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45935.035302083335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45935.035302083335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45935.035302083335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45935.035302083335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45935.035302083335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45935.035302083335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45935.035302083335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45935.035302083335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45935.035302083335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45935.035302083335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45935.035302083335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45935.035302083335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45935.035302083335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45935.035302083335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45935.035302083335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45935.035302083335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45935.035302083335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45935.035302083335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45935.035302083335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45935.035302083335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45935.035302083335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45935.035302083335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45935.035302083335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45935.035302083335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45935.035302083335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45935.035302083335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45935.035302083335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45935.035302083335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45935.035302083335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45935.035302083335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45935.035302083335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45935.035302083335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45935.035302083335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45935.035302083335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45935.035302083335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45935.035302083335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45935.035302083335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45935.035302083335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45935.035302083335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45935.035302083335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45935.035302083335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45935.035302083335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45935.035302083335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45935.035302083335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45935.035302083335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45935.035302083335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45935.035302083335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45935.035302083335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45935.035302083335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45935.035302083335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45935.035302083335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45935.035302083335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45935.035302083335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45935.035302083335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45935.035302083335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45935.035302083335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45935.035302083335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45935.035302083335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45935.035302083335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45935.035302083335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45935.035302083335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45935.035302083335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45935.035302083335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45935.035302083335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45935.035302083335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45935.035302083335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45935.035302083335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45935.035302083335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45935.035302083335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45935.035302083335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45935.035302083335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45935.035302083335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45935.035302083335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45935.035302083335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45935.035302083335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45935.035302083335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45935.035302083335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45935.035302083335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45935.035302083335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45935.035302083335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45935.035302083335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45935.035302083335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45935.035302083335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45935.035302083335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45935.035302083335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45935.035302083335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45935.035302083335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45935.035302083335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45935.035302083335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45935.035302083335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45935.035302083335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45935.035302083335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45935.035302083335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45935.035302083335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45935.035302083335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45935.035302083335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45935.035302083335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45935.035302083335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45935.035302083335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45935.035302083335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45935.035302083335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45935.035302083335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45935.035302083335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45935.035302083335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45935.035302083335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45935.035302083335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45935.035302083335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45935.035302083335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45935.035302083335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45935.035302083335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45935.035302083335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45935.035302083335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45935.035302083335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45935.035302083335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45935.035302083335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45935.035302083335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45935.035302083335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45935.035302083335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45935.035302083335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45935.035302083335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45935.035302083335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45935.035302083335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45935.035302083335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45935.035302083335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45935.035302083335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45935.035302083335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45935.035302083335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45935.035302083335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45935.035302083335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45935.035302083335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45935.035302083335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45935.035302083335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45935.035302083335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45935.035302083335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45935.035302083335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45935.035302083335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45935.035302083335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45935.035302083335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45935.035302083335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45935.035302083335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45935.035302083335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45935.035302083335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45935.035302083335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45935.035302083335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45935.035302083335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45935.035302083335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45935.035302083335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45935.035302083335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45935.035302083335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45935.035302083335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45935.035302083335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45935.035302083335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45935.035302083335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45935.035302083335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45935.035302083335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45935.035302083335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45935.035302083335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45935.035302083335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45935.035302083335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45935.035302083335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45935.035302083335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45935.035302083335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45935.035302083335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45935.035302083335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45935.035302083335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45935.035302083335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45935.035302083335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45935.035302083335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45935.035302083335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45935.035302083335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45935.035302083335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45935.035302083335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45935.035302083335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45935.035302083335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45935.035302083335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45935.035302083335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45935.035302083335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45935.035302083335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45935.035302083335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45935.035302083335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45935.035302083335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45935.035302083335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45935.035302083335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45935.035302083335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45935.035302083335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45935.035302083335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45935.035302083335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45935.035302083335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45935.035302083335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45935.035302083335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45935.035302083335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45935.035302083335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45935.035302083335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45935.035302083335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45935.035302083335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45935.035302083335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45935.035302083335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45935.035302083335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45935.035302083335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45935.035302083335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45935.035302083335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45935.035302083335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45935.035302083335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45935.035302083335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45935.035302083335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45935.035302083335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45935.035302083335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45935.035302083335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45935.035302083335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45935.035302083335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45935.035302083335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45935.035302083335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45935.035302083335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45935.035302083335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45935.035302083335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45935.035302083335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45935.035302083335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45935.035302083335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45935.035302083335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45935.035302083335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45935.035302083335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45935.035302083335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45935.035302083335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45935.035302083335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45935.035302083335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45935.035302083335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45935.035302083335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45935.035302083335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45935.035302083335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45935.035302083335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45935.035302083335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45935.035302083335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45935.035302083335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45935.035302083335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45935.035302083335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45935.035302083335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45935.035302083335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45935.035302083335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45935.035302083335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45935.035302083335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45935.035302083335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45935.035302083335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45935.035302083335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45935.035302083335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45935.035302083335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45935.035302083335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45935.035302083335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45935.035302083335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45935.035302083335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45935.035302083335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45935.035302083335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45935.035302083335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45935.035302083335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45935.035302083335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45935.035302083335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45935.035302083335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45935.035302083335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45935.035302083335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45935.035302083335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45935.035302083335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45935.035302083335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45935.035302083335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45935.035302083335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45935.035302083335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45935.035302083335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45935.035302083335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45935.035302083335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45935.035302083335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45935.035302083335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45935.035302083335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45935.035302083335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45935.035302083335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45935.035302083335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45935.035302083335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45935.035302083335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45935.035302083335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45935.035302083335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45935.035302083335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45935.035302083335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45935.035302083335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45935.035302083335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45935.035302083335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45935.035302083335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45935.035302083335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45935.035302083335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sheetData>
  <dataValidations count="2">
    <dataValidation allowBlank="1" showInputMessage="1" showErrorMessage="1" sqref="E1" xr:uid="{4D935161-CDD3-4592-B877-3FB59C99E142}"/>
    <dataValidation type="list" allowBlank="1" showInputMessage="1" showErrorMessage="1" sqref="E3:E3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45935.035302083335</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45935.035302083335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45935.035302083335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45935.035302083335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45935.035302083335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45935.035302083335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45935.035302083335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45935.035302083335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45935.035302083335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45935.035302083335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45935.035302083335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45935.035302083335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45935.035302083335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45935.035302083335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45935.035302083335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45935.035302083335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45935.035302083335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45935.035302083335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45935.035302083335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45935.035302083335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45935.035302083335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45935.035302083335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45935.035302083335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45935.035302083335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45935.035302083335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45935.035302083335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45935.035302083335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45935.035302083335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45935.035302083335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45935.035302083335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45935.035302083335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45935.035302083335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45935.035302083335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45935.035302083335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45935.035302083335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45935.035302083335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45935.035302083335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45935.035302083335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45935.035302083335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45935.035302083335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45935.035302083335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45935.035302083335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45935.035302083335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45935.035302083335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45935.035302083335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45935.035302083335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45935.035302083335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45935.035302083335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45935.035302083335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45935.035302083335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45935.035302083335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45935.035302083335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45935.035302083335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45935.035302083335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45935.035302083335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45935.035302083335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45935.035302083335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45935.035302083335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45935.035302083335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45935.035302083335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45935.035302083335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45935.035302083335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45935.035302083335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45935.035302083335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45935.035302083335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45935.035302083335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45935.035302083335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45935.035302083335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45935.035302083335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45935.035302083335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45935.035302083335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45935.035302083335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45935.035302083335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45935.035302083335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45935.035302083335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45935.035302083335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45935.035302083335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45935.035302083335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45935.035302083335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45935.035302083335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45935.035302083335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45935.035302083335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45935.035302083335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45935.035302083335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45935.035302083335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45935.035302083335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45935.035302083335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45935.035302083335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45935.035302083335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45935.035302083335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45935.035302083335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45935.035302083335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45935.035302083335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45935.035302083335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45935.035302083335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45935.035302083335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45935.035302083335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45935.035302083335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45935.035302083335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45935.035302083335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45935.035302083335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45935.035302083335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45935.035302083335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45935.035302083335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45935.035302083335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45935.035302083335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45935.035302083335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45935.035302083335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45935.035302083335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45935.035302083335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45935.035302083335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45935.035302083335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45935.035302083335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45935.035302083335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45935.035302083335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45935.035302083335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45935.035302083335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45935.035302083335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45935.035302083335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45935.035302083335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45935.035302083335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45935.035302083335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45935.035302083335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45935.035302083335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45935.035302083335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45935.035302083335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45935.035302083335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45935.035302083335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45935.035302083335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45935.035302083335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45935.035302083335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45935.035302083335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45935.035302083335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45935.035302083335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45935.035302083335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45935.035302083335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45935.035302083335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45935.035302083335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45935.035302083335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45935.035302083335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45935.035302083335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45935.035302083335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45935.035302083335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45935.035302083335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45935.035302083335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45935.035302083335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45935.035302083335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45935.035302083335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45935.035302083335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45935.035302083335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45935.035302083335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45935.035302083335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45935.035302083335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45935.035302083335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45935.035302083335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45935.035302083335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45935.035302083335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45935.035302083335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45935.035302083335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45935.035302083335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45935.035302083335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45935.035302083335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45935.035302083335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45935.035302083335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45935.035302083335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45935.035302083335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45935.035302083335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45935.035302083335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45935.035302083335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45935.035302083335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45935.035302083335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45935.035302083335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45935.035302083335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45935.035302083335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45935.035302083335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45935.035302083335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45935.035302083335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45935.035302083335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45935.035302083335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45935.035302083335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45935.035302083335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45935.035302083335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45935.035302083335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45935.035302083335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45935.035302083335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45935.035302083335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45935.035302083335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45935.035302083335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45935.035302083335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45935.035302083335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45935.035302083335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45935.035302083335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45935.035302083335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45935.035302083335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45935.035302083335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45935.035302083335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45935.035302083335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45935.035302083335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45935.035302083335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45935.035302083335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45935.035302083335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45935.035302083335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45935.035302083335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45935.035302083335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45935.035302083335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45935.035302083335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45935.035302083335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45935.035302083335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45935.035302083335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45935.035302083335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45935.035302083335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45935.035302083335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45935.035302083335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45935.035302083335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45935.035302083335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45935.035302083335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45935.035302083335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45935.035302083335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45935.035302083335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45935.035302083335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45935.035302083335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45935.035302083335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45935.035302083335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45935.035302083335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45935.035302083335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45935.035302083335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45935.035302083335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45935.035302083335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45935.035302083335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45935.035302083335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45935.035302083335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45935.035302083335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45935.035302083335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45935.035302083335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45935.035302083335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45935.035302083335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45935.035302083335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45935.035302083335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45935.035302083335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45935.035302083335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45935.035302083335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45935.035302083335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45935.035302083335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45935.035302083335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45935.035302083335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45935.035302083335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45935.035302083335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45935.035302083335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45935.035302083335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45935.035302083335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45935.035302083335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45935.035302083335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45935.035302083335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45935.035302083335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45935.035302083335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45935.035302083335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45935.035302083335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45935.035302083335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45935.035302083335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45935.035302083335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45935.035302083335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45935.035302083335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45935.035302083335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45935.035302083335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45935.035302083335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45935.035302083335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45935.035302083335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45935.035302083335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45935.035302083335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45935.035302083335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45935.035302083335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45935.035302083335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45935.035302083335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45935.035302083335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45935.035302083335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45935.035302083335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45935.035302083335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45935.035302083335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45935.035302083335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45935.035302083335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45935.035302083335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45935.035302083335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45935.035302083335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45935.035302083335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45935.035302083335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45935.035302083335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45935.035302083335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45935.035302083335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45935.035302083335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45935.035302083335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45935.035302083335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45935.035302083335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45935.035302083335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45935.035302083335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45935.035302083335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45935.035302083335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45935.035302083335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45935.035302083335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45935.035302083335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45935.035302083335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45935.035302083335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45935.035302083335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45935.035302083335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45935.035302083335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45935.035302083335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45935.035302083335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45935.035302083335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45935.035302083335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45935.035302083335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45935.035302083335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45935.035302083335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45935.035302083335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45935.035302083335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45935.035302083335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45935.035302083335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45935.035302083335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45935.035302083335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45935.035302083335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45935.035302083335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45935.035302083335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45935.035302083335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45935.035302083335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45935.035302083335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45935.035302083335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45935.035302083335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45935.035302083335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45935.035302083335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45935.035302083335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45935.035302083335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45935.035302083335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45935.035302083335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45935.035302083335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45935.035302083335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45935.035302083335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45935.035302083335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45935.035302083335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45935.035302083335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45935.035302083335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45935.035302083335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45935.035302083335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45935.035302083335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45935.035302083335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45935.035302083335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45935.035302083335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45935.035302083335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45935.035302083335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45935.035302083335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45935.035302083335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45935.035302083335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45935.035302083335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45935.035302083335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45935.035302083335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45935.035302083335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45935.035302083335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45935.035302083335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45935.035302083335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45935.035302083335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45935.035302083335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45935.035302083335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45935.035302083335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45935.035302083335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45935.035302083335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45935.035302083335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45935.035302083335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45935.035302083335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45935.035302083335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45935.035302083335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45935.035302083335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45935.035302083335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45935.035302083335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45935.035302083335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45935.035302083335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45935.035302083335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45935.035302083335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45935.035302083335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45935.035302083335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45935.035302083335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45935.035302083335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45935.035302083335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45935.035302083335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45935.035302083335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45935.035302083335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45935.035302083335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45935.035302083335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45935.035302083335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45935.035302083335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45935.035302083335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45935.035302083335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45935.035302083335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45935.035302083335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45935.035302083335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45935.035302083335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45935.035302083335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45935.035302083335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45935.035302083335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45935.035302083335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45935.035302083335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45935.035302083335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45935.035302083335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45935.035302083335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45935.035302083335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45935.035302083335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45935.035302083335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45935.035302083335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45935.035302083335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45935.035302083335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45935.035302083335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45935.035302083335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45935.035302083335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45935.035302083335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45935.035302083335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45935.035302083335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45935.035302083335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45935.035302083335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45935.035302083335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45935.035302083335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45935.035302083335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45935.035302083335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45935.035302083335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45935.035302083335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45935.035302083335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45935.035302083335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45935.035302083335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45935.035302083335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45935.035302083335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45935.035302083335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45935.035302083335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45935.035302083335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45935.035302083335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45935.035302083335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45935.035302083335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45935.035302083335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45935.035302083335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45935.035302083335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45935.035302083335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45935.035302083335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45935.035302083335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45935.035302083335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45935.035302083335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45935.035302083335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45935.035302083335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45935.035302083335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45935.035302083335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45935.035302083335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45935.035302083335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45935.035302083335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45935.035302083335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45935.035302083335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45935.035302083335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45935.035302083335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45935.035302083335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45935.035302083335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45935.035302083335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45935.035302083335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45935.035302083335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45935.035302083335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45935.035302083335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45935.035302083335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45935.035302083335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45935.035302083335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45935.035302083335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45935.035302083335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45935.035302083335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45935.035302083335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45935.035302083335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45935.035302083335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45935.035302083335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45935.035302083335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45935.035302083335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45935.035302083335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45935.035302083335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45935.035302083335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45935.035302083335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45935.035302083335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45935.035302083335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45935.035302083335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45935.035302083335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45935.035302083335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45935.035302083335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45935.035302083335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45935.035302083335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45935.035302083335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45935.035302083335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45935.035302083335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45935.035302083335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45935.035302083335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45935.035302083335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45935.035302083335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45935.035302083335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45935.035302083335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45935.035302083335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45935.035302083335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45935.035302083335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45935.035302083335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45935.035302083335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45935.035302083335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45935.035302083335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45935.035302083335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45935.035302083335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45935.035302083335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45935.035302083335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45935.035302083335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45935.035302083335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45935.035302083335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45935.035302083335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45935.035302083335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45935.035302083335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45935.035302083335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45935.035302083335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45935.035302083335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45935.035302083335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45935.035302083335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45935.035302083335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45935.035302083335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45935.035302083335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45935.035302083335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45935.035302083335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45935.035302083335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45935.035302083335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45935.035302083335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45935.035302083335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45935.035302083335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45935.035302083335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45935.035302083335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45935.035302083335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45935.035302083335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45935.035302083335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45935.035302083335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45935.035302083335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45935.035302083335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45935.035302083335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45935.035302083335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45935.035302083335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45935.035302083335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45935.035302083335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45935.035302083335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45935.035302083335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45935.035302083335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45935.035302083335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45935.035302083335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45935.035302083335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45935.035302083335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45935.035302083335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45935.035302083335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45935.035302083335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45935.035302083335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45935.035302083335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45935.035302083335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45935.035302083335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45935.035302083335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45935.035302083335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45935.035302083335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45935.035302083335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45935.035302083335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45935.035302083335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45935.035302083335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45935.035302083335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45935.035302083335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45935.035302083335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45935.035302083335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45935.035302083335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45935.035302083335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45935.035302083335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45935.035302083335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45935.035302083335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45935.035302083335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45935.035302083335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45935.035302083335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45935.035302083335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45935.035302083335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45935.035302083335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45935.035302083335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45935.035302083335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45935.035302083335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45935.035302083335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45935.035302083335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45935.035302083335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45935.035302083335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45935.035302083335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45935.035302083335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45935.035302083335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45935.035302083335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45935.035302083335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45935.035302083335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45935.035302083335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45935.035302083335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45935.035302083335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45935.035302083335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45935.035302083335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45935.035302083335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45935.035302083335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45935.035302083335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45935.035302083335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45935.035302083335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45935.035302083335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45935.035302083335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45935.035302083335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45935.035302083335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45935.035302083335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45935.035302083335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45935.035302083335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45935.035302083335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45935.035302083335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45935.035302083335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45935.035302083335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45935.035302083335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45935.035302083335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45935.035302083335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45935.035302083335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45935.035302083335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45935.035302083335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45935.035302083335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45935.035302083335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45935.035302083335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45935.035302083335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45935.035302083335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45935.035302083335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45935.035302083335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45935.035302083335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45935.035302083335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45935.035302083335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45935.035302083335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45935.035302083335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45935.035302083335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45935.035302083335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45935.035302083335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45935.035302083335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45935.035302083335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45935.035302083335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45935.035302083335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45935.035302083335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45935.035302083335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45935.035302083335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45935.035302083335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45935.035302083335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45935.035302083335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45935.035302083335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45935.035302083335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45935.035302083335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45935.035302083335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45935.035302083335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45935.035302083335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45935.035302083335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45935.035302083335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45935.035302083335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45935.035302083335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45935.035302083335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45935.035302083335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45935.035302083335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45935.035302083335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45935.035302083335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45935.035302083335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45935.035302083335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45935.035302083335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45935.035302083335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45935.035302083335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45935.035302083335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45935.035302083335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45935.035302083335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45935.035302083335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45935.035302083335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45935.035302083335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45935.035302083335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45935.035302083335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45935.035302083335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45935.035302083335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45935.035302083335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45935.035302083335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45935.035302083335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45935.035302083335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45935.035302083335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45935.035302083335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45935.035302083335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45935.035302083335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45935.035302083335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45935.035302083335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45935.035302083335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45935.035302083335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45935.035302083335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45935.035302083335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45935.035302083335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45935.035302083335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45935.035302083335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45935.035302083335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45935.035302083335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45935.035302083335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45935.035302083335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45935.035302083335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45935.035302083335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45935.035302083335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45935.035302083335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45935.035302083335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45935.035302083335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45935.035302083335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45935.035302083335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45935.035302083335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45935.035302083335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45935.035302083335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45935.035302083335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45935.035302083335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45935.035302083335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45935.035302083335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45935.035302083335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45935.035302083335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45935.035302083335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45935.035302083335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45935.035302083335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45935.035302083335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45935.035302083335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45935.035302083335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45935.035302083335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45935.035302083335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45935.035302083335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45935.035302083335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45935.035302083335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45935.035302083335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45935.035302083335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45935.035302083335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45935.035302083335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45935.035302083335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45935.035302083335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45935.035302083335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45935.035302083335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45935.035302083335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45935.035302083335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45935.035302083335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45935.035302083335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45935.035302083335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45935.035302083335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45935.035302083335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45935.035302083335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45935.035302083335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45935.035302083335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45935.035302083335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45935.035302083335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45935.035302083335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45935.035302083335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45935.035302083335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45935.035302083335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45935.035302083335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45935.035302083335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45935.035302083335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45935.035302083335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45935.035302083335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45935.035302083335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45935.035302083335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45935.035302083335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45935.035302083335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45935.035302083335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45935.035302083335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45935.035302083335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45935.035302083335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45935.035302083335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45935.035302083335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45935.035302083335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45935.035302083335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45935.035302083335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45935.035302083335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45935.035302083335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45935.035302083335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45935.035302083335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45935.035302083335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45935.035302083335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45935.035302083335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45935.035302083335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45935.035302083335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45935.035302083335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45935.035302083335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45935.035302083335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45935.035302083335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45935.035302083335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45935.035302083335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45935.035302083335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45935.035302083335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45935.035302083335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45935.035302083335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45935.035302083335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45935.035302083335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45935.035302083335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45935.035302083335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45935.035302083335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45935.035302083335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45935.035302083335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45935.035302083335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45935.035302083335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45935.035302083335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45935.035302083335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45935.035302083335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45935.035302083335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45935.035302083335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45935.035302083335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45935.035302083335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45935.035302083335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45935.035302083335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45935.035302083335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45935.035302083335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45935.035302083335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45935.035302083335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45935.035302083335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45935.035302083335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45935.035302083335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45935.035302083335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45935.035302083335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45935.035302083335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45935.035302083335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45935.035302083335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45935.035302083335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45935.035302083335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45935.035302083335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45935.035302083335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45935.035302083335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45935.035302083335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45935.035302083335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45935.035302083335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45935.035302083335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45935.035302083335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45935.035302083335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45935.035302083335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45935.035302083335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45935.035302083335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45935.035302083335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45935.035302083335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45935.035302083335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45935.035302083335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45935.035302083335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45935.035302083335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45935.035302083335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45935.035302083335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45935.035302083335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45935.035302083335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45935.035302083335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45935.035302083335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45935.035302083335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45935.035302083335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45935.035302083335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45935.035302083335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45935.035302083335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45935.035302083335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45935.035302083335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45935.035302083335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45935.035302083335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45935.035302083335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45935.035302083335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45935.035302083335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45935.035302083335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45935.035302083335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45935.035302083335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45935.035302083335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45935.035302083335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45935.035302083335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45935.035302083335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45935.035302083335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45935.035302083335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45935.035302083335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45935.035302083335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45935.035302083335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45935.035302083335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45935.035302083335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45935.035302083335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45935.035302083335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45935.035302083335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45935.035302083335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45935.035302083335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45935.035302083335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45935.035302083335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45935.035302083335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45935.035302083335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45935.035302083335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45935.035302083335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45935.035302083335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45935.035302083335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45935.035302083335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45935.035302083335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45935.035302083335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45935.035302083335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45935.035302083335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45935.035302083335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45935.035302083335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45935.035302083335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45935.035302083335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45935.035302083335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45935.035302083335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45935.035302083335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45935.035302083335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45935.035302083335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45935.035302083335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45935.035302083335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45935.035302083335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45935.035302083335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45935.035302083335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45935.035302083335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45935.035302083335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45935.035302083335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45935.035302083335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45935.035302083335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45935.035302083335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45935.035302083335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45935.035302083335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45935.035302083335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45935.035302083335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45935.035302083335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45935.035302083335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45935.035302083335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45935.035302083335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45935.035302083335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45935.035302083335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45935.035302083335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45935.035302083335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45935.035302083335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45935.035302083335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45935.035302083335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45935.035302083335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45935.035302083335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45935.035302083335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45935.035302083335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45935.035302083335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45935.035302083335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45935.035302083335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45935.035302083335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45935.035302083335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45935.035302083335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45935.035302083335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45935.035302083335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45935.035302083335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45935.035302083335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45935.035302083335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45935.035302083335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45935.035302083335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45935.035302083335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45935.035302083335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45935.035302083335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45935.035302083335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45935.035302083335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45935.035302083335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45935.035302083335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45935.035302083335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45935.035302083335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45935.035302083335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45935.035302083335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45935.035302083335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45935.035302083335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45935.035302083335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45935.035302083335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45935.035302083335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45935.035302083335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45935.035302083335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45935.035302083335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45935.035302083335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45935.035302083335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45935.035302083335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45935.035302083335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45935.035302083335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45935.035302083335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45935.035302083335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45935.035302083335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45935.035302083335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45935.035302083335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45935.035302083335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45935.035302083335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45935.035302083335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45935.035302083335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45935.035302083335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45935.035302083335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45935.035302083335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45935.035302083335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45935.035302083335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45935.035302083335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45935.035302083335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45935.035302083335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45935.035302083335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45935.035302083335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45935.035302083335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45935.035302083335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45935.035302083335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45935.035302083335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45935.035302083335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45935.035302083335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45935.035302083335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45935.035302083335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45935.035302083335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45935.035302083335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45935.035302083335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45935.035302083335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45935.035302083335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45935.035302083335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45935.035302083335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45935.035302083335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45935.035302083335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45935.035302083335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45935.035302083335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45935.035302083335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45935.035302083335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45935.035302083335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45935.035302083335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45935.035302083335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45935.035302083335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45935.035302083335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45935.035302083335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45935.035302083335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45935.035302083335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45935.035302083335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45935.035302083335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45935.035302083335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45935.035302083335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45935.035302083335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45935.035302083335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45935.035302083335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45935.035302083335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45935.035302083335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45935.035302083335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45935.035302083335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45935.035302083335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45935.035302083335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45935.035302083335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45935.035302083335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45935.035302083335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45935.035302083335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45935.035302083335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45935.035302083335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45935.035302083335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45935.035302083335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45935.035302083335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45935.035302083335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45935.035302083335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45935.035302083335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45935.035302083335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45935.035302083335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45935.035302083335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45935.035302083335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45935.035302083335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45935.035302083335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45935.035302083335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45935.035302083335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45935.035302083335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45935.035302083335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45935.035302083335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45935.035302083335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45935.035302083335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45935.035302083335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45935.035302083335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45935.035302083335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45935.035302083335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45935.035302083335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45935.035302083335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45935.035302083335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45935.035302083335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45935.035302083335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45935.035302083335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45935.035302083335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45935.035302083335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45935.035302083335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45935.035302083335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45935.035302083335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45935.035302083335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45935.035302083335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45935.035302083335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45935.035302083335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45935.035302083335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45935.035302083335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45935.035302083335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45935.035302083335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45935.035302083335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45935.035302083335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45935.035302083335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45935.035302083335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45935.035302083335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45935.035302083335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45935.035302083335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45935.035302083335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45935.035302083335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45935.035302083335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45935.035302083335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45935.035302083335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45935.035302083335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45935.035302083335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45935.035302083335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45935.035302083335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45935.035302083335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45935.035302083335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45935.035302083335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45935.035302083335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45935.035302083335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45935.035302083335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45935.035302083335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45935.035302083335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45935.035302083335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45935.035302083335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45935.035302083335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45935.035302083335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45935.035302083335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45935.035302083335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45935.035302083335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45935.035302083335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45935.035302083335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45935.035302083335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45935.035302083335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45935.035302083335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45935.035302083335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45935.035302083335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45935.035302083335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45935.035302083335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45935.035302083335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45935.035302083335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45935.035302083335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45935.035302083335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45935.035302083335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45935.035302083335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45935.035302083335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45935.035302083335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45935.035302083335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45935.035302083335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45935.035302083335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45935.035302083335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45935.035302083335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45935.035302083335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45935.035302083335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45935.035302083335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45935.035302083335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45935.035302083335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45935.035302083335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45935.035302083335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45935.035302083335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45935.035302083335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45935.035302083335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45935.035302083335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45935.035302083335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45935.035302083335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45935.035302083335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45935.035302083335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45935.035302083335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45935.035302083335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45935.035302083335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45935.035302083335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45935.035302083335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45935.035302083335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45935.035302083335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45935.035302083335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45935.035302083335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45935.035302083335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45935.035302083335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45935.035302083335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45935.035302083335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45935.035302083335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45935.035302083335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45935.035302083335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45935.035302083335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45935.035302083335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45935.035302083335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45935.035302083335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45935.035302083335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45935.035302083335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45935.035302083335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45935.035302083335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45935.035302083335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45935.035302083335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45935.035302083335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45935.035302083335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45935.035302083335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45935.035302083335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45935.035302083335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45935.035302083335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45935.035302083335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45935.035302083335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45935.035302083335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45935.035302083335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45935.035302083335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45935.035302083335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45935.035302083335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45935.035302083335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45935.035302083335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45935.035302083335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45935.035302083335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45935.035302083335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45935.035302083335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45935.035302083335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45935.035302083335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45935.035302083335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45935.035302083335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45935.035302083335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45935.035302083335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45935.035302083335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45935.035302083335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45935.035302083335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45935.035302083335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45935.035302083335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45935.035302083335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45935.035302083335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45935.035302083335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45935.035302083335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45935.035302083335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45935.035302083335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45935.035302083335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45935.035302083335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45935.035302083335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45935.035302083335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45935.035302083335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45935.035302083335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45935.035302083335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45935.035302083335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45935.035302083335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45935.035302083335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45935.035302083335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45935.035302083335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45935.035302083335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45935.035302083335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45935.035302083335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45935.035302083335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45935.035302083335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45935.035302083335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45935.035302083335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45935.035302083335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45935.035302083335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45935.035302083335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45935.035302083335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45935.035302083335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45935.035302083335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45935.035302083335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45935.035302083335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45935.035302083335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45935.035302083335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45935.035302083335</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231.55458449073922</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4.1450243055587634</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3</v>
      </c>
      <c r="D4" s="107" t="s">
        <v>36308</v>
      </c>
      <c r="E4" s="112" t="s">
        <v>39043</v>
      </c>
      <c r="F4" s="113">
        <v>45934.702430555553</v>
      </c>
      <c r="G4" s="114">
        <f ca="1">IFERROR(NOW()-F4,"")</f>
        <v>0.33287152778211748</v>
      </c>
      <c r="H4" s="113">
        <v>45934.712175925924</v>
      </c>
      <c r="I4" s="110" t="str">
        <f>IFERROR(VLOOKUP(D4,DB!A:F,6,0),"")</f>
        <v>Generator-SG</v>
      </c>
      <c r="J4" s="110" t="str">
        <f>IFERROR(VLOOKUP(D4,DB!A:G,7,0),"")</f>
        <v>Dead</v>
      </c>
      <c r="K4" s="115" t="s">
        <v>39058</v>
      </c>
      <c r="L4" s="107" t="str">
        <f>IFERROR(VLOOKUP(D4,DB!A:I,9,0),"")</f>
        <v>Latis</v>
      </c>
    </row>
    <row r="5" spans="1:16" ht="15" customHeight="1">
      <c r="A5" s="110" t="s">
        <v>39059</v>
      </c>
      <c r="B5" s="110" t="str">
        <f>IFERROR(VLOOKUP(D5,DB!A:K,11,0),"")</f>
        <v>R4</v>
      </c>
      <c r="C5" s="111">
        <v>1</v>
      </c>
      <c r="D5" s="107" t="s">
        <v>27578</v>
      </c>
      <c r="E5" s="112" t="s">
        <v>38964</v>
      </c>
      <c r="F5" s="113">
        <v>45934.845833333333</v>
      </c>
      <c r="G5" s="114">
        <f ca="1">IFERROR(NOW()-F5,"")</f>
        <v>0.18946875000256114</v>
      </c>
      <c r="H5" s="113">
        <v>45934.813009259262</v>
      </c>
      <c r="I5" s="110" t="str">
        <f>IFERROR(VLOOKUP(D5,DB!A:F,6,0),"")</f>
        <v>SCECO</v>
      </c>
      <c r="J5" s="110" t="str">
        <f>IFERROR(VLOOKUP(D5,DB!A:G,7,0),"")</f>
        <v>Dead</v>
      </c>
      <c r="K5" s="115" t="s">
        <v>39060</v>
      </c>
      <c r="L5" s="107" t="str">
        <f>IFERROR(VLOOKUP(D5,DB!A:I,9,0),"")</f>
        <v>Latis</v>
      </c>
    </row>
    <row r="6" spans="1:16" ht="15" customHeight="1">
      <c r="A6" s="110" t="s">
        <v>39061</v>
      </c>
      <c r="B6" s="110" t="str">
        <f>IFERROR(VLOOKUP(D6,DB!A:K,11,0),"")</f>
        <v>R4</v>
      </c>
      <c r="C6" s="111">
        <v>1</v>
      </c>
      <c r="D6" s="107" t="s">
        <v>34306</v>
      </c>
      <c r="E6" s="112" t="s">
        <v>38964</v>
      </c>
      <c r="F6" s="113">
        <v>45934.995312500003</v>
      </c>
      <c r="G6" s="114">
        <f ca="1">IFERROR(NOW()-F6,"")</f>
        <v>3.9989583332499024E-2</v>
      </c>
      <c r="H6" s="113">
        <v>45934.989328703705</v>
      </c>
      <c r="I6" s="110" t="str">
        <f>IFERROR(VLOOKUP(D6,DB!A:F,6,0),"")</f>
        <v>SCECO</v>
      </c>
      <c r="J6" s="110" t="str">
        <f>IFERROR(VLOOKUP(D6,DB!A:G,7,0),"")</f>
        <v>Dead</v>
      </c>
      <c r="K6" s="115" t="s">
        <v>39062</v>
      </c>
      <c r="L6" s="107" t="str">
        <f>IFERROR(VLOOKUP(D6,DB!A:I,9,0),"")</f>
        <v>Latis</v>
      </c>
    </row>
    <row r="7" spans="1:16" ht="15" customHeight="1">
      <c r="A7" s="110"/>
      <c r="B7" s="110" t="str">
        <f>IFERROR(VLOOKUP(D7,DB!A:K,11,0),"")</f>
        <v/>
      </c>
      <c r="C7" s="111"/>
      <c r="D7" s="107"/>
      <c r="E7" s="112"/>
      <c r="F7" s="113"/>
      <c r="G7" s="114">
        <f ca="1">IFERROR(NOW()-F7,"")</f>
        <v>45935.035302083335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45935.035302083335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45935.035302083335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45935.035302083335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45935.035302083335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45935.035302083335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45935.035302083335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45935.035302083335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45935.035302083335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45935.035302083335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45935.035302083335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45935.035302083335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45935.035302083335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45935.035302083335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45935.035302083335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45935.035302083335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45935.035302083335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45935.035302083335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45935.035302083335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45935.035302083335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45935.035302083335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45935.035302083335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45935.035302083335</v>
      </c>
      <c r="H29" s="113"/>
      <c r="I29" s="110" t="str">
        <f>IFERROR(VLOOKUP(D29,DB!A:F,6,0),"")</f>
        <v/>
      </c>
      <c r="J29" s="110" t="str">
        <f>IFERROR(VLOOKUP(D29,DB!A:G,7,0),"")</f>
        <v/>
      </c>
      <c r="K29" s="115"/>
      <c r="L29" s="107" t="str">
        <f>IFERROR(VLOOKUP(D29,DB!A:I,9,0),"")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43.203241898147098</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39043</v>
      </c>
      <c r="F3" s="38">
        <v>45926.188877314817</v>
      </c>
      <c r="G3" s="39">
        <f ca="1">IFERROR(NOW()-F3,"-")</f>
        <v>8.8464247685187729</v>
      </c>
      <c r="H3" s="38">
        <v>45926.158159722225</v>
      </c>
      <c r="I3" s="37" t="str">
        <f>IFERROR(VLOOKUP(D3,DB!A:F,6,0),"")</f>
        <v>SCECO</v>
      </c>
      <c r="J3" s="37" t="str">
        <f>IFERROR(VLOOKUP(D3,DB!A:G,7,0),"")</f>
        <v>Good</v>
      </c>
      <c r="K3" s="37" t="s">
        <v>39066</v>
      </c>
      <c r="L3" s="37" t="str">
        <f>IFERROR(VLOOKUP(D3,DB!A:I,9,0),"")</f>
        <v>Latis</v>
      </c>
      <c r="M3" s="136"/>
    </row>
    <row r="4" spans="1:13" ht="15">
      <c r="A4" s="37" t="s">
        <v>39067</v>
      </c>
      <c r="B4" s="37" t="str">
        <f>IFERROR(VLOOKUP(D4,DB!A:K,11,0),"")</f>
        <v>R5</v>
      </c>
      <c r="C4" s="37">
        <v>1</v>
      </c>
      <c r="D4" s="37" t="s">
        <v>35936</v>
      </c>
      <c r="E4" s="37" t="s">
        <v>38964</v>
      </c>
      <c r="F4" s="38">
        <v>45934.852303240739</v>
      </c>
      <c r="G4" s="39">
        <f ca="1">IFERROR(NOW()-F4,"-")</f>
        <v>0.18299884259613464</v>
      </c>
      <c r="H4" s="38">
        <v>45934.846458333333</v>
      </c>
      <c r="I4" s="37" t="str">
        <f>IFERROR(VLOOKUP(D4,DB!A:F,6,0),"")</f>
        <v>Generator-SG</v>
      </c>
      <c r="J4" s="37" t="str">
        <f>IFERROR(VLOOKUP(D4,DB!A:G,7,0),"")</f>
        <v>Vandalized</v>
      </c>
      <c r="K4" s="37" t="s">
        <v>39068</v>
      </c>
      <c r="L4" s="37" t="str">
        <f>IFERROR(VLOOKUP(D4,DB!A:I,9,0),"")</f>
        <v>Latis</v>
      </c>
      <c r="M4" s="136"/>
    </row>
    <row r="5" spans="1:13" ht="15.75">
      <c r="A5" s="37"/>
      <c r="B5" s="37" t="str">
        <f>IFERROR(VLOOKUP(D5,DB!A:K,11,0),"")</f>
        <v/>
      </c>
      <c r="C5" s="37"/>
      <c r="D5" s="141"/>
      <c r="E5" s="37"/>
      <c r="F5" s="38"/>
      <c r="G5" s="39">
        <f ca="1">IFERROR(NOW()-F5,"-")</f>
        <v>45935.035302083335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45935.035302083335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45935.035302083335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45935.035302083335</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45935.035302083335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45935.035302083335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45935.035302083335</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45935.035302083335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45935.035302083335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45935.035302083335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45935.035302083335</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45935.035302083335</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45935.035302083335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45935.035302083335</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45935.035302083335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45935.035302083335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45935.035302083335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45935.035302083335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45935.035302083335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45935.035302083335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45935.035302083335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45935.035302083335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45935.035302083335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45935.035302083335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45935.035302083335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45935.035302083335</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45935.035302083335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45935.035302083335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45935.035302083335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45935.035302083335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45935.035302083335</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45935.035302083335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45935.035302083335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45935.035302083335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45935.035302083335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45935.035302083335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45935.035302083335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45935.035302083335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45935.035302083335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45935.035302083335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45935.035302083335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45935.035302083335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45935.035302083335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45935.035302083335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45935.035302083335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45935.035302083335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45935.035302083335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45935.035302083335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45935.035302083335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45935.035302083335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45935.035302083335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45935.035302083335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45935.035302083335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45935.035302083335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45935.035302083335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45935.035302083335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45935.035302083335</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45935.035302083335</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45935.035302083335</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45935.035302083335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45935.035302083335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45935.035302083335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45935.035302083335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45935.035302083335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45935.035302083335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45935.035302083335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45935.035302083335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45935.035302083335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45935.035302083335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45935.035302083335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45935.035302083335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45935.035302083335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45935.035302083335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45935.035302083335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45935.035302083335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45935.035302083335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45935.035302083335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45935.035302083335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45935.035302083335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45935.035302083335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45935.035302083335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45935.035302083335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45935.035302083335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45935.035302083335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45935.035302083335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45935.035302083335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45935.035302083335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45935.035302083335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45935.035302083335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45935.035302083335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45935.035302083335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45935.035302083335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45935.035302083335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45935.035302083335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45935.035302083335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45935.035302083335</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45935.035302083335</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45935.035302083335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45935.035302083335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45935.035302083335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45935.035302083335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45935.035302083335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45935.035302083335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45935.035302083335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45935.035302083335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45935.035302083335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45935.035302083335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45935.035302083335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45935.035302083335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45935.035302083335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45935.035302083335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45935.035302083335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45935.035302083335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45935.035302083335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45935.035302083335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45935.035302083335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45935.035302083335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45935.035302083335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45935.035302083335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45935.035302083335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45935.035302083335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45935.035302083335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45935.035302083335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45935.035302083335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45935.035302083335</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45935.035302083335</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45935.035302083335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45935.035302083335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45935.035302083335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45935.035302083335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45935.035302083335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45935.035302083335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45935.035302083335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45935.035302083335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45935.035302083335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45935.035302083335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45935.035302083335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45935.035302083335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45935.035302083335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45935.035302083335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45935.035302083335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45935.035302083335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45935.035302083335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45935.035302083335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45935.035302083335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45935.035302083335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45935.035302083335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45935.035302083335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45935.035302083335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45935.035302083335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45935.035302083335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45935.035302083335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45935.035302083335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45935.035302083335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45935.035302083335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45935.035302083335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45935.035302083335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45935.035302083335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45935.035302083335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45935.035302083335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45935.035302083335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45935.035302083335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45935.035302083335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45935.035302083335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45935.035302083335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45935.035302083335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45935.035302083335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45935.035302083335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45935.035302083335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45935.035302083335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45935.035302083335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45935.035302083335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45935.035302083335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45935.035302083335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45935.035302083335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45935.035302083335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45935.035302083335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45935.035302083335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45935.035302083335</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45935.035302083335</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45933.880972222221</v>
      </c>
      <c r="G2" s="139">
        <f ca="1">IFERROR(NOW()-F2,"-")</f>
        <v>1.1543298611140926</v>
      </c>
      <c r="H2" s="140">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8.2624548611129285</v>
      </c>
      <c r="H3" s="140">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45934.942245370374</v>
      </c>
      <c r="G4" s="139">
        <f ca="1">IFERROR(NOW()-F4,"-")</f>
        <v>9.3056712961697485E-2</v>
      </c>
      <c r="H4" s="140">
        <v>45934.470231481479</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37" t="str">
        <f>IFERROR(VLOOKUP(D5,DB!A:K,11,0),"")</f>
        <v>R6</v>
      </c>
      <c r="C5" s="137">
        <v>1</v>
      </c>
      <c r="D5" s="137" t="s">
        <v>33684</v>
      </c>
      <c r="E5" s="137" t="s">
        <v>38964</v>
      </c>
      <c r="F5" s="140">
        <v>45933.705324074072</v>
      </c>
      <c r="G5" s="139">
        <f ca="1">IFERROR(NOW()-F5,"-")</f>
        <v>1.3299780092638684</v>
      </c>
      <c r="H5" s="140">
        <v>45933.228229166663</v>
      </c>
      <c r="I5" s="137" t="str">
        <f>IFERROR(VLOOKUP(D5,DB!A:F,6,0),"")</f>
        <v>SCECO</v>
      </c>
      <c r="J5" s="137" t="str">
        <f>IFERROR(VLOOKUP(D5,DB!A:G,7,0),"")</f>
        <v>Weak</v>
      </c>
      <c r="K5" s="137" t="s">
        <v>39075</v>
      </c>
      <c r="L5" s="137" t="str">
        <f>IFERROR(VLOOKUP(D5,DB!A:I,9,0),"")</f>
        <v>Latis</v>
      </c>
    </row>
    <row r="6" spans="1:16383" ht="31.5" customHeight="1">
      <c r="A6" s="121"/>
      <c r="B6" s="137" t="str">
        <f>IFERROR(VLOOKUP(D6,DB!A:K,11,0),"")</f>
        <v/>
      </c>
      <c r="C6" s="137"/>
      <c r="D6" s="137"/>
      <c r="E6" s="137"/>
      <c r="F6" s="137"/>
      <c r="G6" s="137">
        <f ca="1">IFERROR(NOW()-F6,"-")</f>
        <v>45935.035302083335</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45935.035302083335</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45935.035302083335</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45935.035302083335</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45935.035302083335</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45935.035302083335</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45935.035302083335</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45935.035302083335</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45935.035302083335</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45935.035302083335</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45935.035302083335</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45935.035302083335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45935.035302083335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45935.035302083335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45935.035302083335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45935.035302083335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45935.035302083335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45935.035302083335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45935.035302083335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45935.035302083335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45935.035302083335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45935.035302083335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45935.035302083335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45935.035302083335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45935.035302083335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45935.035302083335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45935.035302083335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45935.035302083335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45935.035302083335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45935.035302083335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45935.035302083335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45935.035302083335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45935.035302083335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45935.035302083335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45935.035302083335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45935.035302083335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45935.035302083335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45935.035302083335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45935.035302083335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45935.035302083335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45935.035302083335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45935.035302083335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45935.035302083335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45935.035302083335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45935.035302083335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45935.035302083335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45935.035302083335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45935.035302083335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45935.035302083335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45935.035302083335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45935.035302083335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45935.035302083335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45935.035302083335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45935.035302083335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45935.035302083335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45935.035302083335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45935.035302083335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45935.035302083335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45935.035302083335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45935.035302083335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45935.035302083335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45935.035302083335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45935.035302083335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45935.035302083335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45935.035302083335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45935.035302083335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45935.035302083335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45935.035302083335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45935.035302083335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45935.035302083335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45935.035302083335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45935.035302083335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45935.035302083335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45935.035302083335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45935.035302083335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45935.035302083335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45935.035302083335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45935.035302083335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45935.035302083335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45935.035302083335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45935.035302083335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45935.035302083335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45935.035302083335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45935.035302083335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45935.035302083335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45935.035302083335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45935.035302083335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45935.035302083335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45935.035302083335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45935.035302083335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45935.035302083335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45935.035302083335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45935.035302083335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45935.035302083335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45935.035302083335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45935.035302083335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45935.035302083335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45935.035302083335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45935.035302083335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45935.035302083335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45935.035302083335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45935.035302083335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45935.035302083335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45935.035302083335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45935.035302083335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45935.035302083335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45935.035302083335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45935.035302083335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45935.035302083335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45935.035302083335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45935.035302083335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45935.035302083335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45935.035302083335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45935.035302083335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45935.035302083335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45935.035302083335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45935.035302083335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45935.035302083335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45935.035302083335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45935.035302083335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45935.035302083335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45935.035302083335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45935.035302083335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45935.035302083335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45935.035302083335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45935.035302083335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45935.035302083335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45935.035302083335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45935.035302083335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45935.035302083335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45935.035302083335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45935.035302083335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45935.035302083335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45935.035302083335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45935.035302083335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45935.035302083335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45935.035302083335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45935.035302083335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45935.035302083335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45935.035302083335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45935.035302083335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45935.035302083335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45935.035302083335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45935.035302083335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45935.035302083335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45935.035302083335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45935.035302083335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45935.035302083335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45935.035302083335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45935.035302083335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45935.035302083335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45935.035302083335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45935.035302083335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45935.035302083335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45935.035302083335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45935.035302083335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45935.035302083335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45935.035302083335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45935.035302083335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45935.035302083335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45935.035302083335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45935.035302083335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45935.035302083335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45935.035302083335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45935.035302083335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45935.035302083335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45935.035302083335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45935.035302083335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45935.035302083335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45935.035302083335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45935.035302083335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45935.035302083335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45935.035302083335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45935.035302083335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45935.035302083335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45935.035302083335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45935.035302083335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45935.035302083335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45935.035302083335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45935.035302083335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45935.035302083335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45935.035302083335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45935.035302083335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45935.035302083335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45935.035302083335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45935.035302083335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45935.035302083335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45935.035302083335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45935.035302083335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45935.035302083335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45935.035302083335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45935.035302083335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45935.035302083335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45935.035302083335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45935.035302083335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45935.035302083335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45935.035302083335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45935.035302083335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45935.035302083335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45935.035302083335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45935.035302083335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45935.035302083335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45935.035302083335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45935.035302083335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45935.035302083335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45935.035302083335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45935.035302083335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45935.035302083335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45935.035302083335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45935.035302083335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45935.035302083335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45935.035302083335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45935.035302083335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45935.035302083335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45935.035302083335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45935.035302083335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45935.035302083335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45935.035302083335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45935.035302083335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45935.035302083335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45935.035302083335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45935.035302083335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45935.035302083335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45935.035302083335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45935.035302083335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45935.035302083335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45935.035302083335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45935.035302083335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45935.035302083335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45935.035302083335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45935.035302083335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45935.035302083335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45935.035302083335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45935.035302083335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45935.035302083335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45935.035302083335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45935.035302083335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45935.035302083335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45935.035302083335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45935.035302083335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45935.035302083335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45935.035302083335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45935.035302083335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45935.035302083335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45935.035302083335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45935.035302083335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45935.035302083335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45935.035302083335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45935.035302083335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45935.035302083335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45935.035302083335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45935.035302083335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45935.035302083335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45935.035302083335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45935.035302083335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45935.035302083335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45935.035302083335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45935.035302083335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45935.035302083335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45935.035302083335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45935.035302083335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45935.035302083335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45935.035302083335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45935.035302083335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45935.035302083335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45935.035302083335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45935.035302083335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45935.035302083335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45935.035302083335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45935.035302083335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45935.035302083335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45935.035302083335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45935.035302083335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45935.035302083335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45935.035302083335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45935.035302083335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45935.035302083335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45935.035302083335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45935.035302083335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45935.035302083335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45935.035302083335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45935.035302083335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45935.035302083335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45935.035302083335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45935.035302083335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45935.035302083335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45935.035302083335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45935.035302083335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45935.035302083335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45935.035302083335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45935.035302083335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45935.035302083335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45935.035302083335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45935.035302083335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45935.035302083335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45935.035302083335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45935.035302083335</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2025-10-04T21:51:06Z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