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768" documentId="13_ncr:1_{F6CB121F-512D-4AA6-A0C1-0FB36C537598}" xr6:coauthVersionLast="47" xr6:coauthVersionMax="47" xr10:uidLastSave="{93507039-F846-4C40-9A2F-EB57EEC9258B}"/>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<sst xmlns="http://schemas.openxmlformats.org/spreadsheetml/2006/main" count="179029" uniqueCount="39106">
  <si>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</si>
  <si>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</si>
  <si>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</si>
  <si>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</si>
  <si>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</si>
  <si>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</si>
  <si>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</si>
  <si>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</si>
  <si>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</si>
  <si>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</si>
  <si>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</si>
  <si>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</si>
  <si>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</si>
  <si>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</si>
  <si>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</si>
  <si>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</si>
  <si>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</si>
  <si>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</si>
  <si>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</si>
  <si>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</si>
  <si>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</si>
  <si>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</si>
  <si>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</si>
  <si>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</si>
  <si>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</si>
  <si>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</si>
  <si>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</si>
  <si>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</si>
  <si>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</si>
  <si>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</si>
  <si>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</si>
  <si>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</si>
  <si>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</si>
  <si>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</si>
  <si>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</si>
  <si>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</si>
  <si>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</si>
  <si>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</si>
  <si>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</si>
  <si>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</si>
  <si>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</si>
  <si>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</si>
  <si>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</si>
  <si>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</si>
  <si>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</si>
  <si>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</si>
  <si>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</si>
  <si>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</si>
  <si>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</si>
  <si>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</si>
  <si>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</si>
  <si>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</si>
  <si>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</si>
  <si>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</si>
  <si>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</si>
  <si>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</si>
  <si>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</si>
  <si>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</si>
  <si>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</si>
  <si>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</si>
  <si>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</si>
  <si>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</si>
  <si>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</si>
  <si>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</si>
  <si>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</si>
  <si>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</si>
  <si>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</si>
  <si>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</si>
  <si>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</si>
  <si>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</si>
  <si>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</si>
  <si>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</si>
  <si>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</si>
  <si>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</si>
  <si>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</si>
  <si>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</si>
  <si>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</si>
  <si>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</si>
  <si>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</si>
  <si>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</si>
  <si>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</si>
  <si>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</si>
  <si>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</si>
  <si>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</si>
  <si>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</si>
  <si>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</si>
  <si>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</si>
  <si>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</si>
  <si>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</si>
  <si>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</si>
  <si>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</si>
  <si>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</si>
  <si>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</si>
  <si>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</si>
  <si>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</si>
  <si>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</si>
  <si>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</si>
  <si>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</si>
  <si>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</si>
  <si>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</si>
  <si>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</si>
  <si>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</si>
  <si>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</si>
  <si>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</si>
  <si>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</si>
  <si>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</si>
  <si>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</si>
  <si>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</si>
  <si>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</si>
  <si>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</si>
  <si>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</si>
  <si>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</si>
  <si>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</si>
  <si>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</si>
  <si>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</si>
  <si>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</si>
  <si>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</si>
  <si>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</si>
  <si>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</si>
  <si>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</si>
  <si>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</si>
  <si>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</si>
  <si>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</si>
  <si>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</si>
  <si>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</si>
  <si>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</si>
  <si>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</si>
  <si>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</si>
  <si>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</si>
  <si>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</si>
  <si>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</si>
  <si>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</si>
  <si>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</si>
  <si>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</si>
  <si>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</si>
  <si>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</si>
  <si>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</si>
  <si>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</si>
  <si>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</si>
  <si>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</si>
  <si>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</si>
  <si>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</si>
  <si>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</si>
  <si>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</si>
  <si>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</si>
  <si>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</si>
  <si>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</si>
  <si>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</si>
  <si>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</si>
  <si>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</si>
  <si>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</si>
  <si>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</si>
  <si>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</si>
  <si>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</si>
  <si>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</si>
  <si>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</si>
  <si>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</si>
  <si>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</si>
  <si>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</si>
  <si>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</si>
  <si>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</si>
  <si>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</si>
  <si>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</si>
  <si>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</si>
  <si>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</si>
  <si>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</si>
  <si>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</si>
  <si>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</si>
  <si>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</si>
  <si>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</si>
  <si>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</si>
  <si>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</si>
  <si>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</si>
  <si>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</si>
  <si>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</si>
  <si>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</si>
  <si>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</si>
  <si>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</si>
  <si>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</si>
  <si>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</si>
  <si>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</si>
  <si>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</si>
  <si>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</si>
  <si>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</si>
  <si>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</si>
  <si>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</si>
  <si>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</si>
  <si>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</si>
  <si>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</si>
  <si>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</si>
  <si>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</si>
  <si>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</si>
  <si>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</si>
  <si>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</si>
  <si>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</si>
  <si>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</si>
  <si>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</si>
  <si>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</si>
  <si>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</si>
  <si>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</si>
  <si>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</si>
  <si>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</si>
  <si>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</si>
  <si>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</si>
  <si>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</si>
  <si>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</si>
  <si>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</si>
  <si>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</si>
  <si>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</si>
  <si>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</si>
  <si>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</si>
  <si>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</si>
  <si>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</si>
  <si>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</si>
  <si>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</si>
  <si>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</si>
  <si>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</si>
  <si>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</si>
  <si>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</si>
  <si>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</si>
  <si>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</si>
  <si>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</si>
  <si>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</si>
  <si>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</si>
  <si>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</si>
  <si>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</si>
  <si>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</si>
  <si>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</si>
  <si>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</si>
  <si>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</si>
  <si>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</si>
  <si>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</si>
  <si>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</si>
  <si>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</si>
  <si>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</si>
  <si>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</si>
  <si>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</si>
  <si>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</si>
  <si>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</si>
  <si>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</si>
  <si>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</si>
  <si>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</si>
  <si>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</si>
  <si>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</si>
  <si>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</si>
  <si>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</si>
  <si>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</si>
  <si>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</si>
  <si>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</si>
  <si>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</si>
  <si>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</si>
  <si>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</si>
  <si>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</si>
  <si>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</si>
  <si>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</si>
  <si>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</si>
  <si>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</si>
  <si>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</si>
  <si>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</si>
  <si>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</si>
  <si>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</si>
  <si>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</si>
  <si>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</si>
  <si>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</si>
  <si>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</si>
  <si>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</si>
  <si>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</si>
  <si>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</si>
  <si>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</si>
  <si>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</si>
  <si>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</si>
  <si>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</si>
  <si>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</si>
  <si>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</si>
  <si>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</si>
  <si>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</si>
  <si>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</si>
  <si>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</si>
  <si>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</si>
  <si>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</si>
  <si>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</si>
  <si>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</si>
  <si>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</si>
  <si>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</si>
  <si>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</si>
  <si>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</si>
  <si>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</si>
  <si>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</si>
  <si>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</si>
  <si>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</si>
  <si>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</si>
  <si>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</si>
  <si>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</si>
  <si>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</si>
  <si>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</si>
  <si>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</si>
  <si>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</si>
  <si>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</si>
  <si>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</si>
  <si>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</si>
  <si>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</si>
  <si>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</si>
  <si>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</si>
  <si>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</si>
  <si>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</si>
  <si>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</si>
  <si>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</si>
  <si>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</si>
  <si>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</si>
  <si>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</si>
  <si>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</si>
  <si>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</si>
  <si>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</si>
  <si>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</si>
  <si>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</si>
  <si>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</si>
  <si>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</si>
  <si>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</si>
  <si>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</si>
  <si>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</si>
  <si>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</si>
  <si>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</si>
  <si>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</si>
  <si>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</si>
  <si>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</si>
  <si>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</si>
  <si>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</si>
  <si>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</si>
  <si>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</si>
  <si>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</si>
  <si>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</si>
  <si>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</si>
  <si>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</si>
  <si>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</si>
  <si>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</si>
  <si>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</si>
  <si>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</si>
  <si>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</si>
  <si>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</si>
  <si>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</si>
  <si>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</si>
  <si>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</si>
  <si>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</si>
  <si>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</si>
  <si>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</si>
  <si>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</si>
  <si>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</si>
  <si>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</si>
  <si>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</si>
  <si>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</si>
  <si>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</si>
  <si>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</si>
  <si>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</si>
  <si>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</si>
  <si>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</si>
  <si>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</si>
  <si>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</si>
  <si>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</si>
  <si>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</si>
  <si>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</si>
  <si>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</si>
  <si>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</si>
  <si>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</si>
  <si>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</si>
  <si>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</si>
  <si>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</si>
  <si>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</si>
  <si>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</si>
  <si>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</si>
  <si>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</si>
  <si>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</si>
  <si>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</si>
  <si>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</si>
  <si>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</si>
  <si>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</si>
  <si>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</si>
  <si>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</si>
  <si>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</si>
  <si>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</si>
  <si>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</si>
  <si>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</si>
  <si>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</si>
  <si>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</si>
  <si>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</si>
  <si>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</si>
  <si>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</si>
  <si>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</si>
  <si>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</si>
  <si>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</si>
  <si>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</si>
  <si>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</si>
  <si>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</si>
  <si>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</si>
  <si>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</si>
  <si>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</si>
  <si>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</si>
  <si>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</si>
  <si>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</si>
  <si>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</si>
  <si>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</si>
  <si>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</si>
  <si>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</si>
  <si>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</si>
  <si>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</si>
  <si>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</si>
  <si>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</si>
  <si>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</si>
  <si>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</si>
  <si>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</si>
  <si>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</si>
  <si>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</si>
  <si>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</si>
  <si>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</si>
  <si>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</si>
  <si>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</si>
  <si>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</si>
  <si>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</si>
  <si>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</si>
  <si>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</si>
  <si>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</si>
  <si>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</si>
  <si>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</si>
  <si>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</si>
  <si>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</si>
  <si>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</si>
  <si>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</si>
  <si>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</si>
  <si>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</si>
  <si>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</si>
  <si>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</si>
  <si>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</si>
  <si>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</si>
  <si>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</si>
  <si>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</si>
  <si>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</si>
  <si>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</si>
  <si>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</si>
  <si>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</si>
  <si>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</si>
  <si>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</si>
  <si>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</si>
  <si>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</si>
  <si>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</si>
  <si>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</si>
  <si>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</si>
  <si>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</si>
  <si>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</si>
  <si>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</si>
  <si>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</si>
  <si>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</si>
  <si>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</si>
  <si>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</si>
  <si>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</si>
  <si>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</si>
  <si>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</si>
  <si>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</si>
  <si>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</si>
  <si>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</si>
  <si>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</si>
  <si>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</si>
  <si>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</si>
  <si>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</si>
  <si>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</si>
  <si>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</si>
  <si>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</si>
  <si>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</si>
  <si>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</si>
  <si>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</si>
  <si>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</si>
  <si>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</si>
  <si>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</si>
  <si>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</si>
  <si>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</si>
  <si>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</si>
  <si>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</si>
  <si>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</si>
  <si>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</si>
  <si>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</si>
  <si>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</si>
  <si>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</si>
  <si>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</si>
  <si>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</si>
  <si>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</si>
  <si>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</si>
  <si>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</si>
  <si>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</si>
  <si>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</si>
  <si>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</si>
  <si>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</si>
  <si>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</si>
  <si>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</si>
  <si>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</si>
  <si>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</si>
  <si>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</si>
  <si>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</si>
  <si>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</si>
  <si>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</si>
  <si>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</si>
  <si>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</si>
  <si>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</si>
  <si>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</si>
  <si>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</si>
  <si>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</si>
  <si>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</si>
  <si>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</si>
  <si>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</si>
  <si>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</si>
  <si>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</si>
  <si>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</si>
  <si>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</si>
  <si>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</si>
  <si>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</si>
  <si>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</si>
  <si>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</si>
  <si>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</si>
  <si>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</si>
  <si>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</si>
  <si>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</si>
  <si>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</si>
  <si>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</si>
  <si>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</si>
  <si>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</si>
  <si>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</si>
  <si>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</si>
  <si>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</si>
  <si>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</si>
  <si>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</si>
  <si>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</si>
  <si>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</si>
  <si>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</si>
  <si>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</si>
  <si>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</si>
  <si>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</si>
  <si>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</si>
  <si>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</si>
  <si>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</si>
  <si>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</si>
  <si>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</si>
  <si>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</si>
  <si>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</si>
  <si>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</si>
  <si>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</si>
  <si>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</si>
  <si>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</si>
  <si>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</si>
  <si>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</si>
  <si>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</si>
  <si>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</si>
  <si>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</si>
  <si>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</si>
  <si>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</si>
  <si>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</si>
  <si>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</si>
  <si>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</si>
  <si>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</si>
  <si>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</si>
  <si>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</si>
  <si>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</si>
  <si>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</si>
  <si>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</si>
  <si>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</si>
  <si>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</si>
  <si>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</si>
  <si>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</si>
  <si>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</si>
  <si>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</si>
  <si>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</si>
  <si>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</si>
  <si>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</si>
  <si>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</si>
  <si>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</si>
  <si>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</si>
  <si>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</si>
  <si>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</si>
  <si>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</si>
  <si>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</si>
  <si>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</si>
  <si>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</si>
  <si>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</si>
  <si>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</si>
  <si>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</si>
  <si>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</si>
  <si>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</si>
  <si>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</si>
  <si>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</si>
  <si>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</si>
  <si>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</si>
  <si>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</si>
  <si>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</si>
  <si>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</si>
  <si>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</si>
  <si>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</si>
  <si>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</si>
  <si>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</si>
  <si>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</si>
  <si>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</si>
  <si>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</si>
  <si>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</si>
  <si>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</si>
  <si>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</si>
  <si>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</si>
  <si>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</si>
  <si>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</si>
  <si>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</si>
  <si>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</si>
  <si>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</si>
  <si>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</si>
  <si>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</si>
  <si>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</si>
  <si>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</si>
  <si>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</si>
  <si>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</si>
  <si>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</si>
  <si>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</si>
  <si>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</si>
  <si>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</si>
  <si>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</si>
  <si>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</si>
  <si>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</si>
  <si>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</si>
  <si>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</si>
  <si>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</si>
  <si>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</si>
  <si>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</si>
  <si>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</si>
  <si>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</si>
  <si>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</si>
  <si>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</si>
  <si>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</si>
  <si>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</si>
  <si>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</si>
  <si>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</si>
  <si>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</si>
  <si>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</si>
  <si>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</si>
  <si>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</si>
  <si>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</si>
  <si>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</si>
  <si>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</si>
  <si>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</si>
  <si>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</si>
  <si>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</si>
  <si>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</si>
  <si>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</si>
  <si>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</si>
  <si>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</si>
  <si>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</si>
  <si>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</si>
  <si>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</si>
  <si>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</si>
  <si>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</si>
  <si>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</si>
  <si>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</si>
  <si>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</si>
  <si>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</si>
  <si>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</si>
  <si>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</si>
  <si>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</si>
  <si>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</si>
  <si>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</si>
  <si>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</si>
  <si>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</si>
  <si>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</si>
  <si>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</si>
  <si>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</si>
  <si>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</si>
  <si>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</si>
  <si>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</si>
  <si>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</si>
  <si>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</si>
  <si>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</si>
  <si>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</si>
  <si>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</si>
  <si>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</si>
  <si>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</si>
  <si>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</si>
  <si>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</si>
  <si>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</si>
  <si>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</si>
  <si>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</si>
  <si>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</si>
  <si>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</si>
  <si>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</si>
  <si>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</si>
  <si>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</si>
  <si>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</si>
  <si>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</si>
  <si>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</si>
  <si>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</si>
  <si>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</si>
  <si>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</si>
  <si>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</si>
  <si>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</si>
  <si>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</si>
  <si>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</si>
  <si>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</si>
  <si>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</si>
  <si>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</si>
  <si>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</si>
  <si>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</si>
  <si>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</si>
  <si>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</si>
  <si>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</si>
  <si>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</si>
  <si>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</si>
  <si>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</si>
  <si>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</si>
  <si>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</si>
  <si>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</si>
  <si>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</si>
  <si>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</si>
  <si>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</si>
  <si>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</si>
  <si>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</si>
  <si>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</si>
  <si>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</si>
  <si>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</si>
  <si>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</si>
  <si>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</si>
  <si>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</si>
  <si>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</si>
  <si>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</si>
  <si>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</si>
  <si>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</si>
  <si>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</si>
  <si>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</si>
  <si>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</si>
  <si>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</si>
  <si>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</si>
  <si>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</si>
  <si>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</si>
  <si>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</si>
  <si>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</si>
  <si>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</si>
  <si>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</si>
  <si>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</si>
  <si>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</si>
  <si>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</si>
  <si>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</si>
  <si>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</si>
  <si>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</si>
  <si>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</si>
  <si>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</si>
  <si>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</si>
  <si>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</si>
  <si>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</si>
  <si>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</si>
  <si>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</si>
  <si>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</si>
  <si>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</si>
  <si>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</si>
  <si>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</si>
  <si>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</si>
  <si>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</si>
  <si>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</si>
  <si>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</si>
  <si>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</si>
  <si>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</si>
  <si>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</si>
  <si>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</si>
  <si>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</si>
  <si>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</si>
  <si>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</si>
  <si>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</si>
  <si>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</si>
  <si>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</si>
  <si>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</si>
  <si>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</si>
  <si>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</si>
  <si>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</si>
  <si>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</si>
  <si>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</si>
  <si>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</si>
  <si>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</si>
  <si>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</si>
  <si>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</si>
  <si>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</si>
  <si>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</si>
  <si>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</si>
  <si>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</si>
  <si>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</si>
  <si>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</si>
  <si>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</si>
  <si>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</si>
  <si>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</si>
  <si>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</si>
  <si>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</si>
  <si>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</si>
  <si>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</si>
  <si>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</si>
  <si>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</si>
  <si>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</si>
  <si>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</si>
  <si>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</si>
  <si>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</si>
  <si>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</si>
  <si>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</si>
  <si>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</si>
  <si>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</si>
  <si>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</si>
  <si>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</si>
  <si>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</si>
  <si>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</si>
  <si>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</si>
  <si>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</si>
  <si>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</si>
  <si>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</si>
  <si>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</si>
  <si>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</si>
  <si>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</si>
  <si>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</si>
  <si>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</si>
  <si>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</si>
  <si>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</si>
  <si>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</si>
  <si>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</si>
  <si>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</si>
  <si>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</si>
  <si>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</si>
  <si>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</si>
  <si>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</si>
  <si>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</si>
  <si>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</si>
  <si>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</si>
  <si>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</si>
  <si>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</si>
  <si>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</si>
  <si>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</si>
  <si>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</si>
  <si>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</si>
  <si>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</si>
  <si>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</si>
  <si>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</si>
  <si>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</si>
  <si>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</si>
  <si>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</si>
  <si>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</si>
  <si>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</si>
  <si>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</si>
  <si>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</si>
  <si>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</si>
  <si>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</si>
  <si>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</si>
  <si>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</si>
  <si>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</si>
  <si>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</si>
  <si>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</si>
  <si>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</si>
  <si>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</si>
  <si>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</si>
  <si>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</si>
  <si>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</si>
  <si>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</si>
  <si>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</si>
  <si>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</si>
  <si>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</si>
  <si>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</si>
  <si>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</si>
  <si>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</si>
  <si>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</si>
  <si>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</si>
  <si>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</si>
  <si>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</si>
  <si>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</si>
  <si>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</si>
  <si>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</si>
  <si>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</si>
  <si>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</si>
  <si>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</si>
  <si>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</si>
  <si>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</si>
  <si>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</si>
  <si>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</si>
  <si>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</si>
  <si>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</si>
  <si>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</si>
  <si>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</si>
  <si>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</si>
  <si>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</si>
  <si>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</si>
  <si>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</si>
  <si>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</si>
  <si>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</si>
  <si>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</si>
  <si>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</si>
  <si>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</si>
  <si>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</si>
  <si>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</si>
  <si>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</si>
  <si>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</si>
  <si>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</si>
  <si>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</si>
  <si>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</si>
  <si>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</si>
  <si>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</si>
  <si>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</si>
  <si>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</si>
  <si>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</si>
  <si>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</si>
  <si>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</si>
  <si>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</si>
  <si>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</si>
  <si>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</si>
  <si>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</si>
  <si>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</si>
  <si>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</si>
  <si>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</si>
  <si>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</si>
  <si>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</si>
  <si>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</si>
  <si>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</si>
  <si>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</si>
  <si>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</si>
  <si>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</si>
  <si>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</si>
  <si>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</si>
  <si>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</si>
  <si>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</si>
  <si>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</si>
  <si>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</si>
  <si>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</si>
  <si>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</si>
  <si>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</si>
  <si>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</si>
  <si>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</si>
  <si>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</si>
  <si>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</si>
  <si>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</si>
  <si>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</si>
  <si>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</si>
  <si>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</si>
  <si>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</si>
  <si>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</si>
  <si>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</si>
  <si>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</si>
  <si>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</si>
  <si>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</si>
  <si>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</si>
  <si>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</si>
  <si>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</si>
  <si>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</si>
  <si>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</si>
  <si>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</si>
  <si>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</si>
  <si>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</si>
  <si>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</si>
  <si>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</si>
  <si>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</si>
  <si>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</si>
  <si>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</si>
  <si>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</si>
  <si>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</si>
  <si>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</si>
  <si>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</si>
  <si>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</si>
  <si>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</si>
  <si>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</si>
  <si>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</si>
  <si>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</si>
  <si>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</si>
  <si>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</si>
  <si>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</si>
  <si>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</si>
  <si>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</si>
  <si>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</si>
  <si>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</si>
  <si>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</si>
  <si>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</si>
  <si>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</si>
  <si>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</si>
  <si>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</si>
  <si>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</si>
  <si>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</si>
  <si>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</si>
  <si>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</si>
  <si>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</si>
  <si>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</si>
  <si>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</si>
  <si>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</si>
  <si>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</si>
  <si>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</si>
  <si>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</si>
  <si>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</si>
  <si>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</si>
  <si>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</si>
  <si>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</si>
  <si>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</si>
  <si>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</si>
  <si>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</si>
  <si>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</si>
  <si>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</si>
  <si>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</si>
  <si>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</si>
  <si>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</si>
  <si>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</si>
  <si>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</si>
  <si>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</si>
  <si>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</si>
  <si>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</si>
  <si>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</si>
  <si>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</si>
  <si>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</si>
  <si>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</si>
  <si>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</si>
  <si>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</si>
  <si>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</si>
  <si>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</si>
  <si>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</si>
  <si>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</si>
  <si>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</si>
  <si>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</si>
  <si>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</si>
  <si>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</si>
  <si>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</si>
  <si>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</si>
  <si>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</si>
  <si>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</si>
  <si>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</si>
  <si>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</si>
  <si>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</si>
  <si>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</si>
  <si>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</si>
  <si>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</si>
  <si>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</si>
  <si>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</si>
  <si>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</si>
  <si>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</si>
  <si>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</si>
  <si>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</si>
  <si>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</si>
  <si>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</si>
  <si>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</si>
  <si>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</si>
  <si>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</si>
  <si>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</si>
  <si>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</si>
  <si>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</si>
  <si>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</si>
  <si>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</si>
  <si>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</si>
  <si>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</si>
  <si>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</si>
  <si>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</si>
  <si>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</si>
  <si>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</si>
  <si>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</si>
  <si>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</si>
  <si>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</si>
  <si>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</si>
  <si>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</si>
  <si>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</si>
  <si>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</si>
  <si>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</si>
  <si>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</si>
  <si>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</si>
  <si>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</si>
  <si>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</si>
  <si>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</si>
  <si>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</si>
  <si>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</si>
  <si>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</si>
  <si>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</si>
  <si>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</si>
  <si>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</si>
  <si>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</si>
  <si>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</si>
  <si>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</si>
  <si>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</si>
  <si>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</si>
  <si>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</si>
  <si>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</si>
  <si>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</si>
  <si>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</si>
  <si>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</si>
  <si>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</si>
  <si>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</si>
  <si>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</si>
  <si>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</si>
  <si>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</si>
  <si>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</si>
  <si>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</si>
  <si>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</si>
  <si>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</si>
  <si>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</si>
  <si>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</si>
  <si>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</si>
  <si>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</si>
  <si>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</si>
  <si>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</si>
  <si>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</si>
  <si>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</si>
  <si>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</si>
  <si>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</si>
  <si>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</si>
  <si>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</si>
  <si>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</si>
  <si>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</si>
  <si>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</si>
  <si>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</si>
  <si>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</si>
  <si>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</si>
  <si>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</si>
  <si>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</si>
  <si>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</si>
  <si>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</si>
  <si>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</si>
  <si>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</si>
  <si>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</si>
  <si>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</si>
  <si>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</si>
  <si>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</si>
  <si>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</si>
  <si>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</si>
  <si>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</si>
  <si>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</si>
  <si>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</si>
  <si>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</si>
  <si>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</si>
  <si>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</si>
  <si>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</si>
  <si>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</si>
  <si>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</si>
  <si>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</si>
  <si>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</si>
  <si>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</si>
  <si>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</si>
  <si>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</si>
  <si>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</si>
  <si>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</si>
  <si>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</si>
  <si>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</si>
  <si>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</si>
  <si>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</si>
  <si>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</si>
  <si>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</si>
  <si>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</si>
  <si>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</si>
  <si>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</si>
  <si>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</si>
  <si>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</si>
  <si>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</si>
  <si>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</si>
  <si>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</si>
  <si>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</si>
  <si>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</si>
  <si>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</si>
  <si>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</si>
  <si>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</si>
  <si>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</si>
  <si>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</si>
  <si>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</si>
  <si>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</si>
  <si>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</si>
  <si>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</si>
  <si>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</si>
  <si>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</si>
  <si>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</si>
  <si>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</si>
  <si>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</si>
  <si>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</si>
  <si>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</si>
  <si>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</si>
  <si>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</si>
  <si>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</si>
  <si>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</si>
  <si>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</si>
  <si>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</si>
  <si>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</si>
  <si>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</si>
  <si>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</si>
  <si>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</si>
  <si>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</si>
  <si>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</si>
  <si>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</si>
  <si>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</si>
  <si>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</si>
  <si>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</si>
  <si>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</si>
  <si>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</si>
  <si>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</si>
  <si>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</si>
  <si>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</si>
  <si>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</si>
  <si>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</si>
  <si>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</si>
  <si>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</si>
  <si>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</si>
  <si>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</si>
  <si>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</si>
  <si>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</si>
  <si>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</si>
  <si>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</si>
  <si>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</si>
  <si>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</si>
  <si>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</si>
  <si>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</si>
  <si>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</si>
  <si>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</si>
  <si>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</si>
  <si>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</si>
  <si>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</si>
  <si>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</si>
  <si>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</si>
  <si>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</si>
  <si>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</si>
  <si>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</si>
  <si>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</si>
  <si>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</si>
  <si>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</si>
  <si>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</si>
  <si>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</si>
  <si>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</si>
  <si>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</si>
  <si>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</si>
  <si>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</si>
  <si>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</si>
  <si>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</si>
  <si>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</si>
  <si>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</si>
  <si>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</si>
  <si>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</si>
  <si>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</si>
  <si>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</si>
  <si>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</si>
  <si>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</si>
  <si>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</si>
  <si>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</si>
  <si>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</si>
  <si>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</si>
  <si>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</si>
  <si>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</si>
  <si>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</si>
  <si>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</si>
  <si>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</si>
  <si>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</si>
  <si>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</si>
  <si>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</si>
  <si>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</si>
  <si>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</si>
  <si>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</si>
  <si>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</si>
  <si>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</si>
  <si>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</si>
  <si>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</si>
  <si>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</si>
  <si>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</si>
  <si>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</si>
  <si>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</si>
  <si>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</si>
  <si>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</si>
  <si>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</si>
  <si>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</si>
  <si>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</si>
  <si>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</si>
  <si>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</si>
  <si>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</si>
  <si>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</si>
  <si>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</si>
  <si>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</si>
  <si>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</si>
  <si>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</si>
  <si>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</si>
  <si>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</si>
  <si>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</si>
  <si>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</si>
  <si>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</si>
  <si>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</si>
  <si>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</si>
  <si>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</si>
  <si>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</si>
  <si>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</si>
  <si>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</si>
  <si>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</si>
  <si>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</si>
  <si>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</si>
  <si>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</si>
  <si>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</si>
  <si>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</si>
  <si>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</si>
  <si>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</si>
  <si>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</si>
  <si>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</si>
  <si>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</si>
  <si>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</si>
  <si>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</si>
  <si>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</si>
  <si>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</si>
  <si>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</si>
  <si>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</si>
  <si>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</si>
  <si>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</si>
  <si>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</si>
  <si>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</si>
  <si>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</si>
  <si>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</si>
  <si>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</si>
  <si>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</si>
  <si>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</si>
  <si>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</si>
  <si>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</si>
  <si>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</si>
  <si>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</si>
  <si>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</si>
  <si>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</si>
  <si>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</si>
  <si>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</si>
  <si>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</si>
  <si>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</si>
  <si>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</si>
  <si>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</si>
  <si>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</si>
  <si>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</si>
  <si>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</si>
  <si>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</si>
  <si>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</si>
  <si>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</si>
  <si>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</si>
  <si>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</si>
  <si>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</si>
  <si>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</si>
  <si>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</si>
  <si>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</si>
  <si>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</si>
  <si>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</si>
  <si>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</si>
  <si>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</si>
  <si>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</si>
  <si>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</si>
  <si>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</si>
  <si>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</si>
  <si>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</si>
  <si>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</si>
  <si>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</si>
  <si>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</si>
  <si>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</si>
  <si>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</si>
  <si>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</si>
  <si>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</si>
  <si>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</si>
  <si>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</si>
  <si>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</si>
  <si>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</si>
  <si>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</si>
  <si>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</si>
  <si>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</si>
  <si>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</si>
  <si>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</si>
  <si>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</si>
  <si>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</si>
  <si>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</si>
  <si>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</si>
  <si>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</si>
  <si>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</si>
  <si>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</si>
  <si>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</si>
  <si>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</si>
  <si>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</si>
  <si>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</si>
  <si>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</si>
  <si>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</si>
  <si>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</si>
  <si>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</si>
  <si>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</si>
  <si>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</si>
  <si>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</si>
  <si>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</si>
  <si>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</si>
  <si>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</si>
  <si>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</si>
  <si>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</si>
  <si>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</si>
  <si>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</si>
  <si>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</si>
  <si>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</si>
  <si>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</si>
  <si>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</si>
  <si>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</si>
  <si>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</si>
  <si>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</si>
  <si>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</si>
  <si>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</si>
  <si>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</si>
  <si>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</si>
  <si>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</si>
  <si>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</si>
  <si>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</si>
  <si>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</si>
  <si>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</si>
  <si>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</si>
  <si>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</si>
  <si>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</si>
  <si>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</si>
  <si>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</si>
  <si>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</si>
  <si>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</si>
  <si>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</si>
  <si>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</si>
  <si>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</si>
  <si>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</si>
  <si>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</si>
  <si>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</si>
  <si>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</si>
  <si>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</si>
  <si>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</si>
  <si>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</si>
  <si>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</si>
  <si>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</si>
  <si>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</si>
  <si>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</si>
  <si>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</si>
  <si>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</si>
  <si>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</si>
  <si>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</si>
  <si>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</si>
  <si>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</si>
  <si>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</si>
  <si>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</si>
  <si>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</si>
  <si>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</si>
  <si>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</si>
  <si>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</si>
  <si>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</si>
  <si>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</si>
  <si>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</si>
  <si>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</si>
  <si>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</si>
  <si>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</si>
  <si>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</si>
  <si>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</si>
  <si>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</si>
  <si>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</si>
  <si>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</si>
  <si>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</si>
  <si>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</si>
  <si>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</si>
  <si>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</si>
  <si>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</si>
  <si>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</si>
  <si>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</si>
  <si>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</si>
  <si>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</si>
  <si>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</si>
  <si>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</si>
  <si>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</si>
  <si>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</si>
  <si>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</si>
  <si>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</si>
  <si>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</si>
  <si>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</si>
  <si>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</si>
  <si>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</si>
  <si>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</si>
  <si>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</si>
  <si>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</si>
  <si>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</si>
  <si>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</si>
  <si>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</si>
  <si>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</si>
  <si>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</si>
  <si>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</si>
  <si>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</si>
  <si>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</si>
  <si>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</si>
  <si>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</si>
  <si>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</si>
  <si>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</si>
  <si>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</si>
  <si>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</si>
  <si>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</si>
  <si>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</si>
  <si>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</si>
  <si>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</si>
  <si>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</si>
  <si>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</si>
  <si>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</si>
  <si>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</si>
  <si>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</si>
  <si>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</si>
  <si>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</si>
  <si>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</si>
  <si>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</si>
  <si>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</si>
  <si>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</si>
  <si>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</si>
  <si>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</si>
  <si>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</si>
  <si>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</si>
  <si>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</si>
  <si>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</si>
  <si>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</si>
  <si>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</si>
  <si>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</si>
  <si>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</si>
  <si>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</si>
  <si>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</si>
  <si>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</si>
  <si>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</si>
  <si>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</si>
  <si>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</si>
  <si>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</si>
  <si>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</si>
  <si>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</si>
  <si>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</si>
  <si>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</si>
  <si>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</si>
  <si>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</si>
  <si>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</si>
  <si>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</si>
  <si>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</si>
  <si>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</si>
  <si>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</si>
  <si>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</si>
  <si>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</si>
  <si>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</si>
  <si>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</si>
  <si>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</si>
  <si>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</si>
  <si>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</si>
  <si>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</si>
  <si>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</si>
  <si>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</si>
  <si>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</si>
  <si>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</si>
  <si>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</si>
  <si>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</si>
  <si>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</si>
  <si>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</si>
  <si>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</si>
  <si>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</si>
  <si>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</si>
  <si>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</si>
  <si>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</si>
  <si>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</si>
  <si>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</si>
  <si>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</si>
  <si>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</si>
  <si>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</si>
  <si>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</si>
  <si>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</si>
  <si>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</si>
  <si>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</si>
  <si>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</si>
  <si>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</si>
  <si>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</si>
  <si>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</si>
  <si>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</si>
  <si>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</si>
  <si>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</si>
  <si>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</si>
  <si>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</si>
  <si>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</si>
  <si>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</si>
  <si>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</si>
  <si>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</si>
  <si>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</si>
  <si>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</si>
  <si>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</si>
  <si>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</si>
  <si>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</si>
  <si>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</si>
  <si>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</si>
  <si>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</si>
  <si>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</si>
  <si>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</si>
  <si>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</si>
  <si>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</si>
  <si>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</si>
  <si>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</si>
  <si>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</si>
  <si>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</si>
  <si>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</si>
  <si>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</si>
  <si>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</si>
  <si>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</si>
  <si>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</si>
  <si>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</si>
  <si>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</si>
  <si>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</si>
  <si>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</si>
  <si>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</si>
  <si>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</si>
  <si>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</si>
  <si>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</si>
  <si>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</si>
  <si>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</si>
  <si>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</si>
  <si>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</si>
  <si>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</si>
  <si>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</si>
  <si>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</si>
  <si>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</si>
  <si>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</si>
  <si>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</si>
  <si>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</si>
  <si>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</si>
  <si>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</si>
  <si>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</si>
  <si>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</si>
  <si>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</si>
  <si>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</si>
  <si>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</si>
  <si>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</si>
  <si>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</si>
  <si>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</si>
  <si>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</si>
  <si>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</si>
  <si>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</si>
  <si>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</si>
  <si>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</si>
  <si>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</si>
  <si>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</si>
  <si>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</si>
  <si>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</si>
  <si>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</si>
  <si>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</si>
  <si>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</si>
  <si>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</si>
  <si>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</si>
  <si>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</si>
  <si>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</si>
  <si>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</si>
  <si>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</si>
  <si>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</si>
  <si>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</si>
  <si>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</si>
  <si>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</si>
  <si>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</si>
  <si>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</si>
  <si>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</si>
  <si>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</si>
  <si>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</si>
  <si>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</si>
  <si>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</si>
  <si>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</si>
  <si>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</si>
  <si>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</si>
  <si>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</si>
  <si>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</si>
  <si>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</si>
  <si>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</si>
  <si>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</si>
  <si>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</si>
  <si>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</si>
  <si>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</si>
  <si>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</si>
  <si>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</si>
  <si>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</si>
  <si>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</si>
  <si>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</si>
  <si>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</si>
  <si>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</si>
  <si>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</si>
  <si>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</si>
  <si>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</si>
  <si>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</si>
  <si>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</si>
  <si>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</si>
  <si>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</si>
  <si>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</si>
  <si>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</si>
  <si>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</si>
  <si>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</si>
  <si>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</si>
  <si>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</si>
  <si>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</si>
  <si>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</si>
  <si>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</si>
  <si>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</si>
  <si>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</si>
  <si>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</si>
  <si>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</si>
  <si>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</si>
  <si>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</si>
  <si>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</si>
  <si>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</si>
  <si>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</si>
  <si>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</si>
  <si>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</si>
  <si>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</si>
  <si>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</si>
  <si>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</si>
  <si>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</si>
  <si>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</si>
  <si>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</si>
  <si>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</si>
  <si>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</si>
  <si>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</si>
  <si>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</si>
  <si>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</si>
  <si>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</si>
  <si>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</si>
  <si>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</si>
  <si>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</si>
  <si>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</si>
  <si>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</si>
  <si>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</si>
  <si>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</si>
  <si>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</si>
  <si>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</si>
  <si>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</si>
  <si>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</si>
  <si>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</si>
  <si>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</si>
  <si>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</si>
  <si>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</si>
  <si>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</si>
  <si>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</si>
  <si>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</si>
  <si>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</si>
  <si>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</si>
  <si>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</si>
  <si>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</si>
  <si>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</si>
  <si>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</si>
  <si>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</si>
  <si>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</si>
  <si>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</si>
  <si>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</si>
  <si>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</si>
  <si>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</si>
  <si>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</si>
  <si>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</si>
  <si>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</si>
  <si>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</si>
  <si>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</si>
  <si>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</si>
  <si>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</si>
  <si>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</si>
  <si>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</si>
  <si>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</si>
  <si>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</si>
  <si>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</si>
  <si>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</si>
  <si>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</si>
  <si>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</si>
  <si>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</si>
  <si>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</si>
  <si>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</si>
  <si>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</si>
  <si>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</si>
  <si>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</si>
  <si>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</si>
  <si>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</si>
  <si>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</si>
  <si>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</si>
  <si>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</si>
  <si>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</si>
  <si>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</si>
  <si>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</si>
  <si>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</si>
  <si>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</si>
  <si>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</si>
  <si>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</si>
  <si>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</si>
  <si>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</si>
  <si>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</si>
  <si>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</si>
  <si>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</si>
  <si>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</si>
  <si>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</si>
  <si>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</si>
  <si>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</si>
  <si>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</si>
  <si>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</si>
  <si>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</si>
  <si>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</si>
  <si>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</si>
  <si>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</si>
  <si>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</si>
  <si>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</si>
  <si>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</si>
  <si>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</si>
  <si>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</si>
  <si>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</si>
  <si>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</si>
  <si>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</si>
  <si>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</si>
  <si>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</si>
  <si>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</si>
  <si>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</si>
  <si>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</si>
  <si>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</si>
  <si>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</si>
  <si>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</si>
  <si>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</si>
  <si>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</si>
  <si>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</si>
  <si>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</si>
  <si>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</si>
  <si>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</si>
  <si>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</si>
  <si>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</si>
  <si>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</si>
  <si>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</si>
  <si>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</si>
  <si>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</si>
  <si>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</si>
  <si>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</si>
  <si>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</si>
  <si>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</si>
  <si>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</si>
  <si>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</si>
  <si>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</si>
  <si>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</si>
  <si>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</si>
  <si>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</si>
  <si>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</si>
  <si>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</si>
  <si>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</si>
  <si>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</si>
  <si>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</si>
  <si>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</si>
  <si>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</si>
  <si>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</si>
  <si>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</si>
  <si>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</si>
  <si>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</si>
  <si>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</si>
  <si>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</si>
  <si>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</si>
  <si>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</si>
  <si>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</si>
  <si>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</si>
  <si>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</si>
  <si>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</si>
  <si>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</si>
  <si>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</si>
  <si>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</si>
  <si>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</si>
  <si>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</si>
  <si>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</si>
  <si>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</si>
  <si>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</si>
  <si>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</si>
  <si>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</si>
  <si>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</si>
  <si>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</si>
  <si>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</si>
  <si>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</si>
  <si>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</si>
  <si>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</si>
  <si>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</si>
  <si>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</si>
  <si>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</si>
  <si>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</si>
  <si>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</si>
  <si>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</si>
  <si>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</si>
  <si>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</si>
  <si>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</si>
  <si>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</si>
  <si>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</si>
  <si>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</si>
  <si>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</si>
  <si>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</si>
  <si>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</si>
  <si>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</si>
  <si>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</si>
  <si>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</si>
  <si>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</si>
  <si>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</si>
  <si>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</si>
  <si>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</si>
  <si>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</si>
  <si>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</si>
  <si>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</si>
  <si>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</si>
  <si>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</si>
  <si>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</si>
  <si>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</si>
  <si>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</si>
  <si>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</si>
  <si>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</si>
  <si>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</si>
  <si>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</si>
  <si>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</si>
  <si>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</si>
  <si>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</si>
  <si>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</si>
  <si>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</si>
  <si>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</si>
  <si>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</si>
  <si>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</si>
  <si>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</si>
  <si>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</si>
  <si>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</si>
  <si>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</si>
  <si>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</si>
  <si>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</si>
  <si>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</si>
  <si>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</si>
  <si>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</si>
  <si>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</si>
  <si>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</si>
  <si>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</si>
  <si>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</si>
  <si>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</si>
  <si>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</si>
  <si>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</si>
  <si>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</si>
  <si>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</si>
  <si>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</si>
  <si>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</si>
  <si>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</si>
  <si>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</si>
  <si>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</si>
  <si>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</si>
  <si>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</si>
  <si>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</si>
  <si>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</si>
  <si>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</si>
  <si>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</si>
  <si>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</si>
  <si>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</si>
  <si>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</si>
  <si>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</si>
  <si>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</si>
  <si>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</si>
  <si>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</si>
  <si>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</si>
  <si>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</si>
  <si>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</si>
  <si>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</si>
  <si>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</si>
  <si>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</si>
  <si>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</si>
  <si>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</si>
  <si>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</si>
  <si>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</si>
  <si>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</si>
  <si>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</si>
  <si>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</si>
  <si>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</si>
  <si>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</si>
  <si>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</si>
  <si>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</si>
  <si>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</si>
  <si>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</si>
  <si>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</si>
  <si>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</si>
  <si>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</si>
  <si>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</si>
  <si>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</si>
  <si>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</si>
  <si>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</si>
  <si>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</si>
  <si>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</si>
  <si>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</si>
  <si>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</si>
  <si>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</si>
  <si>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</si>
  <si>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</si>
  <si>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</si>
  <si>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</si>
  <si>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</si>
  <si>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</si>
  <si>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</si>
  <si>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</si>
  <si>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</si>
  <si>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</si>
  <si>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</si>
  <si>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</si>
  <si>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</si>
  <si>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</si>
  <si>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</si>
  <si>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</si>
  <si>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</si>
  <si>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</si>
  <si>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</si>
  <si>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</si>
  <si>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</si>
  <si>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</si>
  <si>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</si>
  <si>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</si>
  <si>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</si>
  <si>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</si>
  <si>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</si>
  <si>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</si>
  <si>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</si>
  <si>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</si>
  <si>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</si>
  <si>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</si>
  <si>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</si>
  <si>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</si>
  <si>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</si>
  <si>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</si>
  <si>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</si>
  <si>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</si>
  <si>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</si>
  <si>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</si>
  <si>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</si>
  <si>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</si>
  <si>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</si>
  <si>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</si>
  <si>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</si>
  <si>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</si>
  <si>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</si>
  <si>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</si>
  <si>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</si>
  <si>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</si>
  <si>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</si>
  <si>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</si>
  <si>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</si>
  <si>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</si>
  <si>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</si>
  <si>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</si>
  <si>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</si>
  <si>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</si>
  <si>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</si>
  <si>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</si>
  <si>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</si>
  <si>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</si>
  <si>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</si>
  <si>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</si>
  <si>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</si>
  <si>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</si>
  <si>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</si>
  <si>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</si>
  <si>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</si>
  <si>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</si>
  <si>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</si>
  <si>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</si>
  <si>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</si>
  <si>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</si>
  <si>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</si>
  <si>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</si>
  <si>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</si>
  <si>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</si>
  <si>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</si>
  <si>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</si>
  <si>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</si>
  <si>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</si>
  <si>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</si>
  <si>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</si>
  <si>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</si>
  <si>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</si>
  <si>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</si>
  <si>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</si>
  <si>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</si>
  <si>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</si>
  <si>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</si>
  <si>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</si>
  <si>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</si>
  <si>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</si>
  <si>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</si>
  <si>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</si>
  <si>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</si>
  <si>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</si>
  <si>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</si>
  <si>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</si>
  <si>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</si>
  <si>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</si>
  <si>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</si>
  <si>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</si>
  <si>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</si>
  <si>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</si>
  <si>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</si>
  <si>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</si>
  <si>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</si>
  <si>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</si>
  <si>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</si>
  <si>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</si>
  <si>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</si>
  <si>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</si>
  <si>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</si>
  <si>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</si>
  <si>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</si>
  <si>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</si>
  <si>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</si>
  <si>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</si>
  <si>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</si>
  <si>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</si>
  <si>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</si>
  <si>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</si>
  <si>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</si>
  <si>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</si>
  <si>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</si>
  <si>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</si>
  <si>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</si>
  <si>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</si>
  <si>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</si>
  <si>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</si>
  <si>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</si>
  <si>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</si>
  <si>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</si>
  <si>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</si>
  <si>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</si>
  <si>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</si>
  <si>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</si>
  <si>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</si>
  <si>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</si>
  <si>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</si>
  <si>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</si>
  <si>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</si>
  <si>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</si>
  <si>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</si>
  <si>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</si>
  <si>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</si>
  <si>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</si>
  <si>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</si>
  <si>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</si>
  <si>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</si>
  <si>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</si>
  <si>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</si>
  <si>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</si>
  <si>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</si>
  <si>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</si>
  <si>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</si>
  <si>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</si>
  <si>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</si>
  <si>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</si>
  <si>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</si>
  <si>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</si>
  <si>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</si>
  <si>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</si>
  <si>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</si>
  <si>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</si>
  <si>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</si>
  <si>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</si>
  <si>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</si>
  <si>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</si>
  <si>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</si>
  <si>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</si>
  <si>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</si>
  <si>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</si>
  <si>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</si>
  <si>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</si>
  <si>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</si>
  <si>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</si>
  <si>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</si>
  <si>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</si>
  <si>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</si>
  <si>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</si>
  <si>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</si>
  <si>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</si>
  <si>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</si>
  <si>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</si>
  <si>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</si>
  <si>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</si>
  <si>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</si>
  <si>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</si>
  <si>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</si>
  <si>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</si>
  <si>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</si>
  <si>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</si>
  <si>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</si>
  <si>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</si>
  <si>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</si>
  <si>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</si>
  <si>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</si>
  <si>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</si>
  <si>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</si>
  <si>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</si>
  <si>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</si>
  <si>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</si>
  <si>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</si>
  <si>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</si>
  <si>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</si>
  <si>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</si>
  <si>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</si>
  <si>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</si>
  <si>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</si>
  <si>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</si>
  <si>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</si>
  <si>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</si>
  <si>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</si>
  <si>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</si>
  <si>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</si>
  <si>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</si>
  <si>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</si>
  <si>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</si>
  <si>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</si>
  <si>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</si>
  <si>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</si>
  <si>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</si>
  <si>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</si>
  <si>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</si>
  <si>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</si>
  <si>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</si>
  <si>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</si>
  <si>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</si>
  <si>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</si>
  <si>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</si>
  <si>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</si>
  <si>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</si>
  <si>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</si>
  <si>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</si>
  <si>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</si>
  <si>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</si>
  <si>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</si>
  <si>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</si>
  <si>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</si>
  <si>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</si>
  <si>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</si>
  <si>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</si>
  <si>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</si>
  <si>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</si>
  <si>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</si>
  <si>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</si>
  <si>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</si>
  <si>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</si>
  <si>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</si>
  <si>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</si>
  <si>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</si>
  <si>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</si>
  <si>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</si>
  <si>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</si>
  <si>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</si>
  <si>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</si>
  <si>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</si>
  <si>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</si>
  <si>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</si>
  <si>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</si>
  <si>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</si>
  <si>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</si>
  <si>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</si>
  <si>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</si>
  <si>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</si>
  <si>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</si>
  <si>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</si>
  <si>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</si>
  <si>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</si>
  <si>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</si>
  <si>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</si>
  <si>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</si>
  <si>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</si>
  <si>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</si>
  <si>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</si>
  <si>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</si>
  <si>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</si>
  <si>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</si>
  <si>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</si>
  <si>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</si>
  <si>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</si>
  <si>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</si>
  <si>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</si>
  <si>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</si>
  <si>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</si>
  <si>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</si>
  <si>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</si>
  <si>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</si>
  <si>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</si>
  <si>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</si>
  <si>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</si>
  <si>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</si>
  <si>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</si>
  <si>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</si>
  <si>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</si>
  <si>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</si>
  <si>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</si>
  <si>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</si>
  <si>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</si>
  <si>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</si>
  <si>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</si>
  <si>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</si>
  <si>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</si>
  <si>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</si>
  <si>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</si>
  <si>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</si>
  <si>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</si>
  <si>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</si>
  <si>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</si>
  <si>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</si>
  <si>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</si>
  <si>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</si>
  <si>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</si>
  <si>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</si>
  <si>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</si>
  <si>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</si>
  <si>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</si>
  <si>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</si>
  <si>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</si>
  <si>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</si>
  <si>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</si>
  <si>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</si>
  <si>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</si>
  <si>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</si>
  <si>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</si>
  <si>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</si>
  <si>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</si>
  <si>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</si>
  <si>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</si>
  <si>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</si>
  <si>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</si>
  <si>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</si>
  <si>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</si>
  <si>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</si>
  <si>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</si>
  <si>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</si>
  <si>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</si>
  <si>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</si>
  <si>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</si>
  <si>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</si>
  <si>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</si>
  <si>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</si>
  <si>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</si>
  <si>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</si>
  <si>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</si>
  <si>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</si>
  <si>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</si>
  <si>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</si>
  <si>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</si>
  <si>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</si>
  <si>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</si>
  <si>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</si>
  <si>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</si>
  <si>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</si>
  <si>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</si>
  <si>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</si>
  <si>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</si>
  <si>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</si>
  <si>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</si>
  <si>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</si>
  <si>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</si>
  <si>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</si>
  <si>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</si>
  <si>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</si>
  <si>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</si>
  <si>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</si>
  <si>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</si>
  <si>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</si>
  <si>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</si>
  <si>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</si>
  <si>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</si>
  <si>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</si>
  <si>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</si>
  <si>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</si>
  <si>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</si>
  <si>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</si>
  <si>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</si>
  <si>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</si>
  <si>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</si>
  <si>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</si>
  <si>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</si>
  <si>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</si>
  <si>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</si>
  <si>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</si>
  <si>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</si>
  <si>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</si>
  <si>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</si>
  <si>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</si>
  <si>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</si>
  <si>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</si>
  <si>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</si>
  <si>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</si>
  <si>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</si>
  <si>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</si>
  <si>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</si>
  <si>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</si>
  <si>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</si>
  <si>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</si>
  <si>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</si>
  <si>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</si>
  <si>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</si>
  <si>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</si>
  <si>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</si>
  <si>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</si>
  <si>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</si>
  <si>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</si>
  <si>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</si>
  <si>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</si>
  <si>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</si>
  <si>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</si>
  <si>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</si>
  <si>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</si>
  <si>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</si>
  <si>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</si>
  <si>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</si>
  <si>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</si>
  <si>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</si>
  <si>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</si>
  <si>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</si>
  <si>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</si>
  <si>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</si>
  <si>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</si>
  <si>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</si>
  <si>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</si>
  <si>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</si>
  <si>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</si>
  <si>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</si>
  <si>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</si>
  <si>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</si>
  <si>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</si>
  <si>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</si>
  <si>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</si>
  <si>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</si>
  <si>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</si>
  <si>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</si>
  <si>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</si>
  <si>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</si>
  <si>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</si>
  <si>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</si>
  <si>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</si>
  <si>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</si>
  <si>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</si>
  <si>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</si>
  <si>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</si>
  <si>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</si>
  <si>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</si>
  <si>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</si>
  <si>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</si>
  <si>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</si>
  <si>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</si>
  <si>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</si>
  <si>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</si>
  <si>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</si>
  <si>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</si>
  <si>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</si>
  <si>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</si>
  <si>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</si>
  <si>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</si>
  <si>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</si>
  <si>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</si>
  <si>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</si>
  <si>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</si>
  <si>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</si>
  <si>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</si>
  <si>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</si>
  <si>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</si>
  <si>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</si>
  <si>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</si>
  <si>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</si>
  <si>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</si>
  <si>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</si>
  <si>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</si>
  <si>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</si>
  <si>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</si>
  <si>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</si>
  <si>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</si>
  <si>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</si>
  <si>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</si>
  <si>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</si>
  <si>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</si>
  <si>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</si>
  <si>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</si>
  <si>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</si>
  <si>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</si>
  <si>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</si>
  <si>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</si>
  <si>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</si>
  <si>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</si>
  <si>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</si>
  <si>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</si>
  <si>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</si>
  <si>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</si>
  <si>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</si>
  <si>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</si>
  <si>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</si>
  <si>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</si>
  <si>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</si>
  <si>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</si>
  <si>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</si>
  <si>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</si>
  <si>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</si>
  <si>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</si>
  <si>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</si>
  <si>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</si>
  <si>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</si>
  <si>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</si>
  <si>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</si>
  <si>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</si>
  <si>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</si>
  <si>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</si>
  <si>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</si>
  <si>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</si>
  <si>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</si>
  <si>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</si>
  <si>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</si>
  <si>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</si>
  <si>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</si>
  <si>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</si>
  <si>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</si>
  <si>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</si>
  <si>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</si>
  <si>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</si>
  <si>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</si>
  <si>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</si>
  <si>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</si>
  <si>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</si>
  <si>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</si>
  <si>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</si>
  <si>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</si>
  <si>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</si>
  <si>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</si>
  <si>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</si>
  <si>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</si>
  <si>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</si>
  <si>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</si>
  <si>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</si>
  <si>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</si>
  <si>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</si>
  <si>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</si>
  <si>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</si>
  <si>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</si>
  <si>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</si>
  <si>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</si>
  <si>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</si>
  <si>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</si>
  <si>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</si>
  <si>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</si>
  <si>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</si>
  <si>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</si>
  <si>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</si>
  <si>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</si>
  <si>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</si>
  <si>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</si>
  <si>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</si>
  <si>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</si>
  <si>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</si>
  <si>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</si>
  <si>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</si>
  <si>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</si>
  <si>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</si>
  <si>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</si>
  <si>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</si>
  <si>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</si>
  <si>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</si>
  <si>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</si>
  <si>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</si>
  <si>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</si>
  <si>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</si>
  <si>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</si>
  <si>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</si>
  <si>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</si>
  <si>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</si>
  <si>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</si>
  <si>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</si>
  <si>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</si>
  <si>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</si>
  <si>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</si>
  <si>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</si>
  <si>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</si>
  <si>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</si>
  <si>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</si>
  <si>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</si>
  <si>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</si>
  <si>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</si>
  <si>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</si>
  <si>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</si>
  <si>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</si>
  <si>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</si>
  <si>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</si>
  <si>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</si>
  <si>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</si>
  <si>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</si>
  <si>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</si>
  <si>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</si>
  <si>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</si>
  <si>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</si>
  <si>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</si>
  <si>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</si>
  <si>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</si>
  <si>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</si>
  <si>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</si>
  <si>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</si>
  <si>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</si>
  <si>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</si>
  <si>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</si>
  <si>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</si>
  <si>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</si>
  <si>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</si>
  <si>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</si>
  <si>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</si>
  <si>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</si>
  <si>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</si>
  <si>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</si>
  <si>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</si>
  <si>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</si>
  <si>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</si>
  <si>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</si>
  <si>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</si>
  <si>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</si>
  <si>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</si>
  <si>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</si>
  <si>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</si>
  <si>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</si>
  <si>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</si>
  <si>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</si>
  <si>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</si>
  <si>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</si>
  <si>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</si>
  <si>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</si>
  <si>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</si>
  <si>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</si>
  <si>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</si>
  <si>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</si>
  <si>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</si>
  <si>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</si>
  <si>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</si>
  <si>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</si>
  <si>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</si>
  <si>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</si>
  <si>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</si>
  <si>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</si>
  <si>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</si>
  <si>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</si>
  <si>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</si>
  <si>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</si>
  <si>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</si>
  <si>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</si>
  <si>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</si>
  <si>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</si>
  <si>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</si>
  <si>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</si>
  <si>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</si>
  <si>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</si>
  <si>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</si>
  <si>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</si>
  <si>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</si>
  <si>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</si>
  <si>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</si>
  <si>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</si>
  <si>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</si>
  <si>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</si>
  <si>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</si>
  <si>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</si>
  <si>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</si>
  <si>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</si>
  <si>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</si>
  <si>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</si>
  <si>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</si>
  <si>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</si>
  <si>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</si>
  <si>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</si>
  <si>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</si>
  <si>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</si>
  <si>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</si>
  <si>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</si>
  <si>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</si>
  <si>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</si>
  <si>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</si>
  <si>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</si>
  <si>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</si>
  <si>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</si>
  <si>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</si>
  <si>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</si>
  <si>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</si>
  <si>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</si>
  <si>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</si>
  <si>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</si>
  <si>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</si>
  <si>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</si>
  <si>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</si>
  <si>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</si>
  <si>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</si>
  <si>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</si>
  <si>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</si>
  <si>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</si>
  <si>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</si>
  <si>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</si>
  <si>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</si>
  <si>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</si>
  <si>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</si>
  <si>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</si>
  <si>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</si>
  <si>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</si>
  <si>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</si>
  <si>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</si>
  <si>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</si>
  <si>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</si>
  <si>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</si>
  <si>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</si>
  <si>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</si>
  <si>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</si>
  <si>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</si>
  <si>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</si>
  <si>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</si>
  <si>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</si>
  <si>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</si>
  <si>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</si>
  <si>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</si>
  <si>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</si>
  <si>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</si>
  <si>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</si>
  <si>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</si>
  <si>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</si>
  <si>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</si>
  <si>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</si>
  <si>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</si>
  <si>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</si>
  <si>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</si>
  <si>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</si>
  <si>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</si>
  <si>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</si>
  <si>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</si>
  <si>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</si>
  <si>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</si>
  <si>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</si>
  <si>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</si>
  <si>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</si>
  <si>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</si>
  <si>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</si>
  <si>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</si>
  <si>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</si>
  <si>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</si>
  <si>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</si>
  <si>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</si>
  <si>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</si>
  <si>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</si>
  <si>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</si>
  <si>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</si>
  <si>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</si>
  <si>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</si>
  <si>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</si>
  <si>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</si>
  <si>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</si>
  <si>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</si>
  <si>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</si>
  <si>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</si>
  <si>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</si>
  <si>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</si>
  <si>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</si>
  <si>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</si>
  <si>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</si>
  <si>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</si>
  <si>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</si>
  <si>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</si>
  <si>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</si>
  <si>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</si>
  <si>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</si>
  <si>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</si>
  <si>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</si>
  <si>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</si>
  <si>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</si>
  <si>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</si>
  <si>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</si>
  <si>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</si>
  <si>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</si>
  <si>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</si>
  <si>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</si>
  <si>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</si>
  <si>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</si>
  <si>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</si>
  <si>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</si>
  <si>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</si>
  <si>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</si>
  <si>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</si>
  <si>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</si>
  <si>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</si>
  <si>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</si>
  <si>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</si>
  <si>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</si>
  <si>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</si>
  <si>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</si>
  <si>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</si>
  <si>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</si>
  <si>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</si>
  <si>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</si>
  <si>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</si>
  <si>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</si>
  <si>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</si>
  <si>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</si>
  <si>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</si>
  <si>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</si>
  <si>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</si>
  <si>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</si>
  <si>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</si>
  <si>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</si>
  <si>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</si>
  <si>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</si>
  <si>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</si>
  <si>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</si>
  <si>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</si>
  <si>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</si>
  <si>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</si>
  <si>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</si>
  <si>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</si>
  <si>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</si>
  <si>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</si>
  <si>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</si>
  <si>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</si>
  <si>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</si>
  <si>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</si>
  <si>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</si>
  <si>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</si>
  <si>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</si>
  <si>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</si>
  <si>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</si>
  <si>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</si>
  <si>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</si>
  <si>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</si>
  <si>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</si>
  <si>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</si>
  <si>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</si>
  <si>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</si>
  <si>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</si>
  <si>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</si>
  <si>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</si>
  <si>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</si>
  <si>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</si>
  <si>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</si>
  <si>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</si>
  <si>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</si>
  <si>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</si>
  <si>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</si>
  <si>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</si>
  <si>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</si>
  <si>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</si>
  <si>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</si>
  <si>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</si>
  <si>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</si>
  <si>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</si>
  <si>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</si>
  <si>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</si>
  <si>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</si>
  <si>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</si>
  <si>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</si>
  <si>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</si>
  <si>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</si>
  <si>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</si>
  <si>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</si>
  <si>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</si>
  <si>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</si>
  <si>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</si>
  <si>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</si>
  <si>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</si>
  <si>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</si>
  <si>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</si>
  <si>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</si>
  <si>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</si>
  <si>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</si>
  <si>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</si>
  <si>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</si>
  <si>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</si>
  <si>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</si>
  <si>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</si>
  <si>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</si>
  <si>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</si>
  <si>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</si>
  <si>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</si>
  <si>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</si>
  <si>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</si>
  <si>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</si>
  <si>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</si>
  <si>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</si>
  <si>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</si>
  <si>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</si>
  <si>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</si>
  <si>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</si>
  <si>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</si>
  <si>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</si>
  <si>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</si>
  <si>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</si>
  <si>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</si>
  <si>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</si>
  <si>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</si>
  <si>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</si>
  <si>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</si>
  <si>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</si>
  <si>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</si>
  <si>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</si>
  <si>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</si>
  <si>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</si>
  <si>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</si>
  <si>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</si>
  <si>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</si>
  <si>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</si>
  <si>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</si>
  <si>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</si>
  <si>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</si>
  <si>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</si>
  <si>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</si>
  <si>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</si>
  <si>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</si>
  <si>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</si>
  <si>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</si>
  <si>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</si>
  <si>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</si>
  <si>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</si>
  <si>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</si>
  <si>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</si>
  <si>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</si>
  <si>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</si>
  <si>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</si>
  <si>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</si>
  <si>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</si>
  <si>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</si>
  <si>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</si>
  <si>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</si>
  <si>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</si>
  <si>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</si>
  <si>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</si>
  <si>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</si>
  <si>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</si>
  <si>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</si>
  <si>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</si>
  <si>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</si>
  <si>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</si>
  <si>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</si>
  <si>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</si>
  <si>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</si>
  <si>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</si>
  <si>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</si>
  <si>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</si>
  <si>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</si>
  <si>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</si>
  <si>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</si>
  <si>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</si>
  <si>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</si>
  <si>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</si>
  <si>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</si>
  <si>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</si>
  <si>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</si>
  <si>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</si>
  <si>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</si>
  <si>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</si>
  <si>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</si>
  <si>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</si>
  <si>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</si>
  <si>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</si>
  <si>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</si>
  <si>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</si>
  <si>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</si>
  <si>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</si>
  <si>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</si>
  <si>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</si>
  <si>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</si>
  <si>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</si>
  <si>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</si>
  <si>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</si>
  <si>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</si>
  <si>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</si>
  <si>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</si>
  <si>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</si>
  <si>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</si>
  <si>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</si>
  <si>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</si>
  <si>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</si>
  <si>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</si>
  <si>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</si>
  <si>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</si>
  <si>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</si>
  <si>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</si>
  <si>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</si>
  <si>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</si>
  <si>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</si>
  <si>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</si>
  <si>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</si>
  <si>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</si>
  <si>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</si>
  <si>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</si>
  <si>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</si>
  <si>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</si>
  <si>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</si>
  <si>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</si>
  <si>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</si>
  <si>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</si>
  <si>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</si>
  <si>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</si>
  <si>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</si>
  <si>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</si>
  <si>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</si>
  <si>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</si>
  <si>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</si>
  <si>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</si>
  <si>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</si>
  <si>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</si>
  <si>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</si>
  <si>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</si>
  <si>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</si>
  <si>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</si>
  <si>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</si>
  <si>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</si>
  <si>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</si>
  <si>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</si>
  <si>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</si>
  <si>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</si>
  <si>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</si>
  <si>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</si>
  <si>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</si>
  <si>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</si>
  <si>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</si>
  <si>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</si>
  <si>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</si>
  <si>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</si>
  <si>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</si>
  <si>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</si>
  <si>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</si>
  <si>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</si>
  <si>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</si>
  <si>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</si>
  <si>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</si>
  <si>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</si>
  <si>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</si>
  <si>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</si>
  <si>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</si>
  <si>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</si>
  <si>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</si>
  <si>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</si>
  <si>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</si>
  <si>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</si>
  <si>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</si>
  <si>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</si>
  <si>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</si>
  <si>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</si>
  <si>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</si>
  <si>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</si>
  <si>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</si>
  <si>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</si>
  <si>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</si>
  <si>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</si>
  <si>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</si>
  <si>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</si>
  <si>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</si>
  <si>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</si>
  <si>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</si>
  <si>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</si>
  <si>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</si>
  <si>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</si>
  <si>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</si>
  <si>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</si>
  <si>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</si>
  <si>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</si>
  <si>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</si>
  <si>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</si>
  <si>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</si>
  <si>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</si>
  <si>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</si>
  <si>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</si>
  <si>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</si>
  <si>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</si>
  <si>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</si>
  <si>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</si>
  <si>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</si>
  <si>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</si>
  <si>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</si>
  <si>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</si>
  <si>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</si>
  <si>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</si>
  <si>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</si>
  <si>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</si>
  <si>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</si>
  <si>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</si>
  <si>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</si>
  <si>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</si>
  <si>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</si>
  <si>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</si>
  <si>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</si>
  <si>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</si>
  <si>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</si>
  <si>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</si>
  <si>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</si>
  <si>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</si>
  <si>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</si>
  <si>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</si>
  <si>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</si>
  <si>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</si>
  <si>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</si>
  <si>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</si>
  <si>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</si>
  <si>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</si>
  <si>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</si>
  <si>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</si>
  <si>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</si>
  <si>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</si>
  <si>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</si>
  <si>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</si>
  <si>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</si>
  <si>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</si>
  <si>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</si>
  <si>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</si>
  <si>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</si>
  <si>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</si>
  <si>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</si>
  <si>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</si>
  <si>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</si>
  <si>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</si>
  <si>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</si>
  <si>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</si>
  <si>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</si>
  <si>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</si>
  <si>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</si>
  <si>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</si>
  <si>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</si>
  <si>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</si>
  <si>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</si>
  <si>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</si>
  <si>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</si>
  <si>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</si>
  <si>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</si>
  <si>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</si>
  <si>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</si>
  <si>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</si>
  <si>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</si>
  <si>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</si>
  <si>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</si>
  <si>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</si>
  <si>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</si>
  <si>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</si>
  <si>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</si>
  <si>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</si>
  <si>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</si>
  <si>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</si>
  <si>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</si>
  <si>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</si>
  <si>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</si>
  <si>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</si>
  <si>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</si>
  <si>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</si>
  <si>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</si>
  <si>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</si>
  <si>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</si>
  <si>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</si>
  <si>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</si>
  <si>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</si>
  <si>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</si>
  <si>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</si>
  <si>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</si>
  <si>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</si>
  <si>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</si>
  <si>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</si>
  <si>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</si>
  <si>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</si>
  <si>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</si>
  <si>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</si>
  <si>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</si>
  <si>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</si>
  <si>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</si>
  <si>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</si>
  <si>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</si>
  <si>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</si>
  <si>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</si>
  <si>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</si>
  <si>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</si>
  <si>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</si>
  <si>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</si>
  <si>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</si>
  <si>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</si>
  <si>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</si>
  <si>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</si>
  <si>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</si>
  <si>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</si>
  <si>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</si>
  <si>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</si>
  <si>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</si>
  <si>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</si>
  <si>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</si>
  <si>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</si>
  <si>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</si>
  <si>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</si>
  <si>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</si>
  <si>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</si>
  <si>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</si>
  <si>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</si>
  <si>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</si>
  <si>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</si>
  <si>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</si>
  <si>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</si>
  <si>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</si>
  <si>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</si>
  <si>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</si>
  <si>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</si>
  <si>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</si>
  <si>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</si>
  <si>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</si>
  <si>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</si>
  <si>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</si>
  <si>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</si>
  <si>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</si>
  <si>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</si>
  <si>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</si>
  <si>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</si>
  <si>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</si>
  <si>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</si>
  <si>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</si>
  <si>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</si>
  <si>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</si>
  <si>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</si>
  <si>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</si>
  <si>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</si>
  <si>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</si>
  <si>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</si>
  <si>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</si>
  <si>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</si>
  <si>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</si>
  <si>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</si>
  <si>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</si>
  <si>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</si>
  <si>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</si>
  <si>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</si>
  <si>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</si>
  <si>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</si>
  <si>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</si>
  <si>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</si>
  <si>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</si>
  <si>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</si>
  <si>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</si>
  <si>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</si>
  <si>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</si>
  <si>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</si>
  <si>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</si>
  <si>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</si>
  <si>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</si>
  <si>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</si>
  <si>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</si>
  <si>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</si>
  <si>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</si>
  <si>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</si>
  <si>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</si>
  <si>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</si>
  <si>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</si>
  <si>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</si>
  <si>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</si>
  <si>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</si>
  <si>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</si>
  <si>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</si>
  <si>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</si>
  <si>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</si>
  <si>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</si>
  <si>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</si>
  <si>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</si>
  <si>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</si>
  <si>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</si>
  <si>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</si>
  <si>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</si>
  <si>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</si>
  <si>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</si>
  <si>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</si>
  <si>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</si>
  <si>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</si>
  <si>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</si>
  <si>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</si>
  <si>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</si>
  <si>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</si>
  <si>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</si>
  <si>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</si>
  <si>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</si>
  <si>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</si>
  <si>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</si>
  <si>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</si>
  <si>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</si>
  <si>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</si>
  <si>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</si>
  <si>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</si>
  <si>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</si>
  <si>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</si>
  <si>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</si>
  <si>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</si>
  <si>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</si>
  <si>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</si>
  <si>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</si>
  <si>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</si>
  <si>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</si>
  <si>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</si>
  <si>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</si>
  <si>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</si>
  <si>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</si>
  <si>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</si>
  <si>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</si>
  <si>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</si>
  <si>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</si>
  <si>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</si>
  <si>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</si>
  <si>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</si>
  <si>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</si>
  <si>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</si>
  <si>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</si>
  <si>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</si>
  <si>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</si>
  <si>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</si>
  <si>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</si>
  <si>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</si>
  <si>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</si>
  <si>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</si>
  <si>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</si>
  <si>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</si>
  <si>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</si>
  <si>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</si>
  <si>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</si>
  <si>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</si>
  <si>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</si>
  <si>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</si>
  <si>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</si>
  <si>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</si>
  <si>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</si>
  <si>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</si>
  <si>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</si>
  <si>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</si>
  <si>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</si>
  <si>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</si>
  <si>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</si>
  <si>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</si>
  <si>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</si>
  <si>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</si>
  <si>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</si>
  <si>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</si>
  <si>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</si>
  <si>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</si>
  <si>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</si>
  <si>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</si>
  <si>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</si>
  <si>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</si>
  <si>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</si>
  <si>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</si>
  <si>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</si>
  <si>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</si>
  <si>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</si>
  <si>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</si>
  <si>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</si>
  <si>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</si>
  <si>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</si>
  <si>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</si>
  <si>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</si>
  <si>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</si>
  <si>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</si>
  <si>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</si>
  <si>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</si>
  <si>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</si>
  <si>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</si>
  <si>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</si>
  <si>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</si>
  <si>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</si>
  <si>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</si>
  <si>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</si>
  <si>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</si>
  <si>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</si>
  <si>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</si>
  <si>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</si>
  <si>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</si>
  <si>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</si>
  <si>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</si>
  <si>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</si>
  <si>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</si>
  <si>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</si>
  <si>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</si>
  <si>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</si>
  <si>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</si>
  <si>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</si>
  <si>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</si>
  <si>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</si>
  <si>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</si>
  <si>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</si>
  <si>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</si>
  <si>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</si>
  <si>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</si>
  <si>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</si>
  <si>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</si>
  <si>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</si>
  <si>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</si>
  <si>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</si>
  <si>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</si>
  <si>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</si>
  <si>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</si>
  <si>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</si>
  <si>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</si>
  <si>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</si>
  <si>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</si>
  <si>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</si>
  <si>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</si>
  <si>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</si>
  <si>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</si>
  <si>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</si>
  <si>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</si>
  <si>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</si>
  <si>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</si>
  <si>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</si>
  <si>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</si>
  <si>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</si>
  <si>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</si>
  <si>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</si>
  <si>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</si>
  <si>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</si>
  <si>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</si>
  <si>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</si>
  <si>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</si>
  <si>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</si>
  <si>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</si>
  <si>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</si>
  <si>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</si>
  <si>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</si>
  <si>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</si>
  <si>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</si>
  <si>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</si>
  <si>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</si>
  <si>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</si>
  <si>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</si>
  <si>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</si>
  <si>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</si>
  <si>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</si>
  <si>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</si>
  <si>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</si>
  <si>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</si>
  <si>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</si>
  <si>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</si>
  <si>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</si>
  <si>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</si>
  <si>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</si>
  <si>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</si>
  <si>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</si>
  <si>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</si>
  <si>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</si>
  <si>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</si>
  <si>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</si>
  <si>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</si>
  <si>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</si>
  <si>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</si>
  <si>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</si>
  <si>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</si>
  <si>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</si>
  <si>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</si>
  <si>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</si>
  <si>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</si>
  <si>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</si>
  <si>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</si>
  <si>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</si>
  <si>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</si>
  <si>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</si>
  <si>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</si>
  <si>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</si>
  <si>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</si>
  <si>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</si>
  <si>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</si>
  <si>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</si>
  <si>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</si>
  <si>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</si>
  <si>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</si>
  <si>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</si>
  <si>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</si>
  <si>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</si>
  <si>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</si>
  <si>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</si>
  <si>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</si>
  <si>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</si>
  <si>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</si>
  <si>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</si>
  <si>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</si>
  <si>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</si>
  <si>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</si>
  <si>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</si>
  <si>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</si>
  <si>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</si>
  <si>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</si>
  <si>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</si>
  <si>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</si>
  <si>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</si>
  <si>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</si>
  <si>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</si>
  <si>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</si>
  <si>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</si>
  <si>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</si>
  <si>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</si>
  <si>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</si>
  <si>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</si>
  <si>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</si>
  <si>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</si>
  <si>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</si>
  <si>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</si>
  <si>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</si>
  <si>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</si>
  <si>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</si>
  <si>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</si>
  <si>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</si>
  <si>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</si>
  <si>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</si>
  <si>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</si>
  <si>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</si>
  <si>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</si>
  <si>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</si>
  <si>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</si>
  <si>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</si>
  <si>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</si>
  <si>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</si>
  <si>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</si>
  <si>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</si>
  <si>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</si>
  <si>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</si>
  <si>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</si>
  <si>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</si>
  <si>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</si>
  <si>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</si>
  <si>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</si>
  <si>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</si>
  <si>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</si>
  <si>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</si>
  <si>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</si>
  <si>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</si>
  <si>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</si>
  <si>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</si>
  <si>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</si>
  <si>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</si>
  <si>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</si>
  <si>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</si>
  <si>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</si>
  <si>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</si>
  <si>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</si>
  <si>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</si>
  <si>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</si>
  <si>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</si>
  <si>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</si>
  <si>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</si>
  <si>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</si>
  <si>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</si>
  <si>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</si>
  <si>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</si>
  <si>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</si>
  <si>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</si>
  <si>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</si>
  <si>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</si>
  <si>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</si>
  <si>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</si>
  <si>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</si>
  <si>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</si>
  <si>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</si>
  <si>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</si>
  <si>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</si>
  <si>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</si>
  <si>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</si>
  <si>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</si>
  <si>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</si>
  <si>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</si>
  <si>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</si>
  <si>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</si>
  <si>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</si>
  <si>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</si>
  <si>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</si>
  <si>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</si>
  <si>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</si>
  <si>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</si>
  <si>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</si>
  <si>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</si>
  <si>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</si>
  <si>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</si>
  <si>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</si>
  <si>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</si>
  <si>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</si>
  <si>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</si>
  <si>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</si>
  <si>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</si>
  <si>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</si>
  <si>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</si>
  <si>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</si>
  <si>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</si>
  <si>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</si>
  <si>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</si>
  <si>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</si>
  <si>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</si>
  <si>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</si>
  <si>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</si>
  <si>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</si>
  <si>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</si>
  <si>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</si>
  <si>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</si>
  <si>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</si>
  <si>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</si>
  <si>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</si>
  <si>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</si>
  <si>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</si>
  <si>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</si>
  <si>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</si>
  <si>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</si>
  <si>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</si>
  <si>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</si>
  <si>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</si>
  <si>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</si>
  <si>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</si>
  <si>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</si>
  <si>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</si>
  <si>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</si>
  <si>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</si>
  <si>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</si>
  <si>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</si>
  <si>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</si>
  <si>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</si>
  <si>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</si>
  <si>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</si>
  <si>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</si>
  <si>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</si>
  <si>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</si>
  <si>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</si>
  <si>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</si>
  <si>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</si>
  <si>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</si>
  <si>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</si>
  <si>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</si>
  <si>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</si>
  <si>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</si>
  <si>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</si>
  <si>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</si>
  <si>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</si>
  <si>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</si>
  <si>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</si>
  <si>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</si>
  <si>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</si>
  <si>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</si>
  <si>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</si>
  <si>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</si>
  <si>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</si>
  <si>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</si>
  <si>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</si>
  <si>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</si>
  <si>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</si>
  <si>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</si>
  <si>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</si>
  <si>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</si>
  <si>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</si>
  <si>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</si>
  <si>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</si>
  <si>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</si>
  <si>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</si>
  <si>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</si>
  <si>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</si>
  <si>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</si>
  <si>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</si>
  <si>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</si>
  <si>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</si>
  <si>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</si>
  <si>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</si>
  <si>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</si>
  <si>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</si>
  <si>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</si>
  <si>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</si>
  <si>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</si>
  <si>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</si>
  <si>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</si>
  <si>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</si>
  <si>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</si>
  <si>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</si>
  <si>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</si>
  <si>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</si>
  <si>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</si>
  <si>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</si>
  <si>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</si>
  <si>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</si>
  <si>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</si>
  <si>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</si>
  <si>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</si>
  <si>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</si>
  <si>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</si>
  <si>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</si>
  <si>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</si>
  <si>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</si>
  <si>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</si>
  <si>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</si>
  <si>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</si>
  <si>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</si>
  <si>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</si>
  <si>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</si>
  <si>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</si>
  <si>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</si>
  <si>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</si>
  <si>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</si>
  <si>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</si>
  <si>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</si>
  <si>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</si>
  <si>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</si>
  <si>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</si>
  <si>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</si>
  <si>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</si>
  <si>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</si>
  <si>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</si>
  <si>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</si>
  <si>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</si>
  <si>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</si>
  <si>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</si>
  <si>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</si>
  <si>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</si>
  <si>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</si>
  <si>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</si>
  <si>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</si>
  <si>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</si>
  <si>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</si>
  <si>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</si>
  <si>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</si>
  <si>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</si>
  <si>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</si>
  <si>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</si>
  <si>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</si>
  <si>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</si>
  <si>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</si>
  <si>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</si>
  <si>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</si>
  <si>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</si>
  <si>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</si>
  <si>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</si>
  <si>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</si>
  <si>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</si>
  <si>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</si>
  <si>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</si>
  <si>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</si>
  <si>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</si>
  <si>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</si>
  <si>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</si>
  <si>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</si>
  <si>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</si>
  <si>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</si>
  <si>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</si>
  <si>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</si>
  <si>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</si>
  <si>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</si>
  <si>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</si>
  <si>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</si>
  <si>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</si>
  <si>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</si>
  <si>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</si>
  <si>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</si>
  <si>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</si>
  <si>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</si>
  <si>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</si>
  <si>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</si>
  <si>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</si>
  <si>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</si>
  <si>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</si>
  <si>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</si>
  <si>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</si>
  <si>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</si>
  <si>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</si>
  <si>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</si>
  <si>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</si>
  <si>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</si>
  <si>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</si>
  <si>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</si>
  <si>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</si>
  <si>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</si>
  <si>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</si>
  <si>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</si>
  <si>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</si>
  <si>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</si>
  <si>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</si>
  <si>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</si>
  <si>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</si>
  <si>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</si>
  <si>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</si>
  <si>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</si>
  <si>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</si>
  <si>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</si>
  <si>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</si>
  <si>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</si>
  <si>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</si>
  <si>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</si>
  <si>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</si>
  <si>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</si>
  <si>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</si>
  <si>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</si>
  <si>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</si>
  <si>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</si>
  <si>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</si>
  <si>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</si>
  <si>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</si>
  <si>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</si>
  <si>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</si>
  <si>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</si>
  <si>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</si>
  <si>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</si>
  <si>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</si>
  <si>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</si>
  <si>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</si>
  <si>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</si>
  <si>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</si>
  <si>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</si>
  <si>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</si>
  <si>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</si>
  <si>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</si>
  <si>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</si>
  <si>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</si>
  <si>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</si>
  <si>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</si>
  <si>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</si>
  <si>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</si>
  <si>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</si>
  <si>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</si>
  <si>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</si>
  <si>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</si>
  <si>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</si>
  <si>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</si>
  <si>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</si>
  <si>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</si>
  <si>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</si>
  <si>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</si>
  <si>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</si>
  <si>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</si>
  <si>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</si>
  <si>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</si>
  <si>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</si>
  <si>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</si>
  <si>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</si>
  <si>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</si>
  <si>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</si>
  <si>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</si>
  <si>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</si>
  <si>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</si>
  <si>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</si>
  <si>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</si>
  <si>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</si>
  <si>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</si>
  <si>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</si>
  <si>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</si>
  <si>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</si>
  <si>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</si>
  <si>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</si>
  <si>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</si>
  <si>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</si>
  <si>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</si>
  <si>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</si>
  <si>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</si>
  <si>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</si>
  <si>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</si>
  <si>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</si>
  <si>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</si>
  <si>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</si>
  <si>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</si>
  <si>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</si>
  <si>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</si>
  <si>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</si>
  <si>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</si>
  <si>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</si>
  <si>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</si>
  <si>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</si>
  <si>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</si>
  <si>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</si>
  <si>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</si>
  <si>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</si>
  <si>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</si>
  <si>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</si>
  <si>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</si>
  <si>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</si>
  <si>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</si>
  <si>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</si>
  <si>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</si>
  <si>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</si>
  <si>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</si>
  <si>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</si>
  <si>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</si>
  <si>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</si>
  <si>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</si>
  <si>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</si>
  <si>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</si>
  <si>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</si>
  <si>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</si>
  <si>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</si>
  <si>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</si>
  <si>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</si>
  <si>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</si>
  <si>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</si>
  <si>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</si>
  <si>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</si>
  <si>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</si>
  <si>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</si>
  <si>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</si>
  <si>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</si>
  <si>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</si>
  <si>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</si>
  <si>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</si>
  <si>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</si>
  <si>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</si>
  <si>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</si>
  <si>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</si>
  <si>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</si>
  <si>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</si>
  <si>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</si>
  <si>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</si>
  <si>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</si>
  <si>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</si>
  <si>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</si>
  <si>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</si>
  <si>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</si>
  <si>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</si>
  <si>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</si>
  <si>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</si>
  <si>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</si>
  <si>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</si>
  <si>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</si>
  <si>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</si>
  <si>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</si>
  <si>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</si>
  <si>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</si>
  <si>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</si>
  <si>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</si>
  <si>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</si>
  <si>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</si>
  <si>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</si>
  <si>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</si>
  <si>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</si>
  <si>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</si>
  <si>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</si>
  <si>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</si>
  <si>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</si>
  <si>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</si>
  <si>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</si>
  <si>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</si>
  <si>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</si>
  <si>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</si>
  <si>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</si>
  <si>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</si>
  <si>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</si>
  <si>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</si>
  <si>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</si>
  <si>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</si>
  <si>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</si>
  <si>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</si>
  <si>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</si>
  <si>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</si>
  <si>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</si>
  <si>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</si>
  <si>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</si>
  <si>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</si>
  <si>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</si>
  <si>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</si>
  <si>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</si>
  <si>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</si>
  <si>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</si>
  <si>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</si>
  <si>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</si>
  <si>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</si>
  <si>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</si>
  <si>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</si>
  <si>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</si>
  <si>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</si>
  <si>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</si>
  <si>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</si>
  <si>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</si>
  <si>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</si>
  <si>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</si>
  <si>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</si>
  <si>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</si>
  <si>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</si>
  <si>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</si>
  <si>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</si>
  <si>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</si>
  <si>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</si>
  <si>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</si>
  <si>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</si>
  <si>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</si>
  <si>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</si>
  <si>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</si>
  <si>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</si>
  <si>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</si>
  <si>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</si>
  <si>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</si>
  <si>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</si>
  <si>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</si>
  <si>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</si>
  <si>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</si>
  <si>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</si>
  <si>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</si>
  <si>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</si>
  <si>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</si>
  <si>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</si>
  <si>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</si>
  <si>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</si>
  <si>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</si>
  <si>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</si>
  <si>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</si>
  <si>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</si>
  <si>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</si>
  <si>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</si>
  <si>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</si>
  <si>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</si>
  <si>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</si>
  <si>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</si>
  <si>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</si>
  <si>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</si>
  <si>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</si>
  <si>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</si>
  <si>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</si>
  <si>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</si>
  <si>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</si>
  <si>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</si>
  <si>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</si>
  <si>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</si>
  <si>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</si>
  <si>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</si>
  <si>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</si>
  <si>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</si>
  <si>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</si>
  <si>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</si>
  <si>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</si>
  <si>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</si>
  <si>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</si>
  <si>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</si>
  <si>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</si>
  <si>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</si>
  <si>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</si>
  <si>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</si>
  <si>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</si>
  <si>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</si>
  <si>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</si>
  <si>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</si>
  <si>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</si>
  <si>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</si>
  <si>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</si>
  <si>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</si>
  <si>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</si>
  <si>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</si>
  <si>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</si>
  <si>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</si>
  <si>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</si>
  <si>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</si>
  <si>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</si>
  <si>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</si>
  <si>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</si>
  <si>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</si>
  <si>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</si>
  <si>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</si>
  <si>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</si>
  <si>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</si>
  <si>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</si>
  <si>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</si>
  <si>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</si>
  <si>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</si>
  <si>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</si>
  <si>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</si>
  <si>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</si>
  <si>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</si>
  <si>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</si>
  <si>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</si>
  <si>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</si>
  <si>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</si>
  <si>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</si>
  <si>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</si>
  <si>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</si>
  <si>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</si>
  <si>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</si>
  <si>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</si>
  <si>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</si>
  <si>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</si>
  <si>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</si>
  <si>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</si>
  <si>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</si>
  <si>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</si>
  <si>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</si>
  <si>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</si>
  <si>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</si>
  <si>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</si>
  <si>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</si>
  <si>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</si>
  <si>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</si>
  <si>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</si>
  <si>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</si>
  <si>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</si>
  <si>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</si>
  <si>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</si>
  <si>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</si>
  <si>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</si>
  <si>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</si>
  <si>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</si>
  <si>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</si>
  <si>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</si>
  <si>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</si>
  <si>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</si>
  <si>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</si>
  <si>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</si>
  <si>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</si>
  <si>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</si>
  <si>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</si>
  <si>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</si>
  <si>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</si>
  <si>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</si>
  <si>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</si>
  <si>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</si>
  <si>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</si>
  <si>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</si>
  <si>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</si>
  <si>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</si>
  <si>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</si>
  <si>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</si>
  <si>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</si>
  <si>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</si>
  <si>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</si>
  <si>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</si>
  <si>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</si>
  <si>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</si>
  <si>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</si>
  <si>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</si>
  <si>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</si>
  <si>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</si>
  <si>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</si>
  <si>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</si>
  <si>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</si>
  <si>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</si>
  <si>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</si>
  <si>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</si>
  <si>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</si>
  <si>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</si>
  <si>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</si>
  <si>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</si>
  <si>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</si>
  <si>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</si>
  <si>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</si>
  <si>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</si>
  <si>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</si>
  <si>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</si>
  <si>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</si>
  <si>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</si>
  <si>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</si>
  <si>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</si>
  <si>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</si>
  <si>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</si>
  <si>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</si>
  <si>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</si>
  <si>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</si>
  <si>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</si>
  <si>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</si>
  <si>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</si>
  <si>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</si>
  <si>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</si>
  <si>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</si>
  <si>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</si>
  <si>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</si>
  <si>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</si>
  <si>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</si>
  <si>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</si>
  <si>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</si>
  <si>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</si>
  <si>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</si>
  <si>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</si>
  <si>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</si>
  <si>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</si>
  <si>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</si>
  <si>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</si>
  <si>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</si>
  <si>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</si>
  <si>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</si>
  <si>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</si>
  <si>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</si>
  <si>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</si>
  <si>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</si>
  <si>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</si>
  <si>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</si>
  <si>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</si>
  <si>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</si>
  <si>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</si>
  <si>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</si>
  <si>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</si>
  <si>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</si>
  <si>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</si>
  <si>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</si>
  <si>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</si>
  <si>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</si>
  <si>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</si>
  <si>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</si>
  <si>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</si>
  <si>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</si>
  <si>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</si>
  <si>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</si>
  <si>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</si>
  <si>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</si>
  <si>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</si>
  <si>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</si>
  <si>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</si>
  <si>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</si>
  <si>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</si>
  <si>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</si>
  <si>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</si>
  <si>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</si>
  <si>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</si>
  <si>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</si>
  <si>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</si>
  <si>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</si>
  <si>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</si>
  <si>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</si>
  <si>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</si>
  <si>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</si>
  <si>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</si>
  <si>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</si>
  <si>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</si>
  <si>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</si>
  <si>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</si>
  <si>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</si>
  <si>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</si>
  <si>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</si>
  <si>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</si>
  <si>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</si>
  <si>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</si>
  <si>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</si>
  <si>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</si>
  <si>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</si>
  <si>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</si>
  <si>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</si>
  <si>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</si>
  <si>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</si>
  <si>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</si>
  <si>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</si>
  <si>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</si>
  <si>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</si>
  <si>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</si>
  <si>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</si>
  <si>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</si>
  <si>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</si>
  <si>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</si>
  <si>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</si>
  <si>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</si>
  <si>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</si>
  <si>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</si>
  <si>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</si>
  <si>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</si>
  <si>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</si>
  <si>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</si>
  <si>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</si>
  <si>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</si>
  <si>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</si>
  <si>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</si>
  <si>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</si>
  <si>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</si>
  <si>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</si>
  <si>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</si>
  <si>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</si>
  <si>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</si>
  <si>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</si>
  <si>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</si>
  <si>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</si>
  <si>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</si>
  <si>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</si>
  <si>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</si>
  <si>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</si>
  <si>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</si>
  <si>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</si>
  <si>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</si>
  <si>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</si>
  <si>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</si>
  <si>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</si>
  <si>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</si>
  <si>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</si>
  <si>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</si>
  <si>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</si>
  <si>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</si>
  <si>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</si>
  <si>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</si>
  <si>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</si>
  <si>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</si>
  <si>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</si>
  <si>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</si>
  <si>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</si>
  <si>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</si>
  <si>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</si>
  <si>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</si>
  <si>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</si>
  <si>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</si>
  <si>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</si>
  <si>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</si>
  <si>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</si>
  <si>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</si>
  <si>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</si>
  <si>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</si>
  <si>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</si>
  <si>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</si>
  <si>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</si>
  <si>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</si>
  <si>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</si>
  <si>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</si>
  <si>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</si>
  <si>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</si>
  <si>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</si>
  <si>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</si>
  <si>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</si>
  <si>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</si>
  <si>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</si>
  <si>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</si>
  <si>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</si>
  <si>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</si>
  <si>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</si>
  <si>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</si>
  <si>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</si>
  <si>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</si>
  <si>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</si>
  <si>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</si>
  <si>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</si>
  <si>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</si>
  <si>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</si>
  <si>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</si>
  <si>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</si>
  <si>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</si>
  <si>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</si>
  <si>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</si>
  <si>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</si>
  <si>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</si>
  <si>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</si>
  <si>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</si>
  <si>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</si>
  <si>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</si>
  <si>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</si>
  <si>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</si>
  <si>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</si>
  <si>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</si>
  <si>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</si>
  <si>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</si>
  <si>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</si>
  <si>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</si>
  <si>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</si>
  <si>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</si>
  <si>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</si>
  <si>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</si>
  <si>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</si>
  <si>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</si>
  <si>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</si>
  <si>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</si>
  <si>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</si>
  <si>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</si>
  <si>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</si>
  <si>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</si>
  <si>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</si>
  <si>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</si>
  <si>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</si>
  <si>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</si>
  <si>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</si>
  <si>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</si>
  <si>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</si>
  <si>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</si>
  <si>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</si>
  <si>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</si>
  <si>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</si>
  <si>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</si>
  <si>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</si>
  <si>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</si>
  <si>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</si>
  <si>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</si>
  <si>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</si>
  <si>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</si>
  <si>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</si>
  <si>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</si>
  <si>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</si>
  <si>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</si>
  <si>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</si>
  <si>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</si>
  <si>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</si>
  <si>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</si>
  <si>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</si>
  <si>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</si>
  <si>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</si>
  <si>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</si>
  <si>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</si>
  <si>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</si>
  <si>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</si>
  <si>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</si>
  <si>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</si>
  <si>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</si>
  <si>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</si>
  <si>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</si>
  <si>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</si>
  <si>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</si>
  <si>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</si>
  <si>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</si>
  <si>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</si>
  <si>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</si>
  <si>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</si>
  <si>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</si>
  <si>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</si>
  <si>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</si>
  <si>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</si>
  <si>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</si>
  <si>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</si>
  <si>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</si>
  <si>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</si>
  <si>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</si>
  <si>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</si>
  <si>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</si>
  <si>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</si>
  <si>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</si>
  <si>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</si>
  <si>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</si>
  <si>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</si>
  <si>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</si>
  <si>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</si>
  <si>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</si>
  <si>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</si>
  <si>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</si>
  <si>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</si>
  <si>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</si>
  <si>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</si>
  <si>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</si>
  <si>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</si>
  <si>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</si>
  <si>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</si>
  <si>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</si>
  <si>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</si>
  <si>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</si>
  <si>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</si>
  <si>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</si>
  <si>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</si>
  <si>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</si>
  <si>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</si>
  <si>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</si>
  <si>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</si>
  <si>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</si>
  <si>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</si>
  <si>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</si>
  <si>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</si>
  <si>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</si>
  <si>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</si>
  <si>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</si>
  <si>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</si>
  <si>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</si>
  <si>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</si>
  <si>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</si>
  <si>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</si>
  <si>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</si>
  <si>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</si>
  <si>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</si>
  <si>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</si>
  <si>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</si>
  <si>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</si>
  <si>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</si>
  <si>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</si>
  <si>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</si>
  <si>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</si>
  <si>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</si>
  <si>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</si>
  <si>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</si>
  <si>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</si>
  <si>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</si>
  <si>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</si>
  <si>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</si>
  <si>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</si>
  <si>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</si>
  <si>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</si>
  <si>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</si>
  <si>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</si>
  <si>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</si>
  <si>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</si>
  <si>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</si>
  <si>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</si>
  <si>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</si>
  <si>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</si>
  <si>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</si>
  <si>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</si>
  <si>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</si>
  <si>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</si>
  <si>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</si>
  <si>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</si>
  <si>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</si>
  <si>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</si>
  <si>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</si>
  <si>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</si>
  <si>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</si>
  <si>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</si>
  <si>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</si>
  <si>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</si>
  <si>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</si>
  <si>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</si>
  <si>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</si>
  <si>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</si>
  <si>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</si>
  <si>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</si>
  <si>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</si>
  <si>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</si>
  <si>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</si>
  <si>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</si>
  <si>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</si>
  <si>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</si>
  <si>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</si>
  <si>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</si>
  <si>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</si>
  <si>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</si>
  <si>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</si>
  <si>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</si>
  <si>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</si>
  <si>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</si>
  <si>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</si>
  <si>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</si>
  <si>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</si>
  <si>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</si>
  <si>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</si>
  <si>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</si>
  <si>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</si>
  <si>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</si>
  <si>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</si>
  <si>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</si>
  <si>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</si>
  <si>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</si>
  <si>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</si>
  <si>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</si>
  <si>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</si>
  <si>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</si>
  <si>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</si>
  <si>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</si>
  <si>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</si>
  <si>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</si>
  <si>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</si>
  <si>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</si>
  <si>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</si>
  <si>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</si>
  <si>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</si>
  <si>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</si>
  <si>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</si>
  <si>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</si>
  <si>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</si>
  <si>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</si>
  <si>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</si>
  <si>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</si>
  <si>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</si>
  <si>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</si>
  <si>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</si>
  <si>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</si>
  <si>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</si>
  <si>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</si>
  <si>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</si>
  <si>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</si>
  <si>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</si>
  <si>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</si>
  <si>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</si>
  <si>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</si>
  <si>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</si>
  <si>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</si>
  <si>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</si>
  <si>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</si>
  <si>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</si>
  <si>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</si>
  <si>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</si>
  <si>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</si>
  <si>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</si>
  <si>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</si>
  <si>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</si>
  <si>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</si>
  <si>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</si>
  <si>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</si>
  <si>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</si>
  <si>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</si>
  <si>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</si>
  <si>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</si>
  <si>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</si>
  <si>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</si>
  <si>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</si>
  <si>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</si>
  <si>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</si>
  <si>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</si>
  <si>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</si>
  <si>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</si>
  <si>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</si>
  <si>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</si>
  <si>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</si>
  <si>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</si>
  <si>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</si>
  <si>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</si>
  <si>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</si>
  <si>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</si>
  <si>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</si>
  <si>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</si>
  <si>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</si>
  <si>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</si>
  <si>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</si>
  <si>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</si>
  <si>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</si>
  <si>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</si>
  <si>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</si>
  <si>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</si>
  <si>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</si>
  <si>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</si>
  <si>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</si>
  <si>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</si>
  <si>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</si>
  <si>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</si>
  <si>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</si>
  <si>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</si>
  <si>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</si>
  <si>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</si>
  <si>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</si>
  <si>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</si>
  <si>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</si>
  <si>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</si>
  <si>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</si>
  <si>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</si>
  <si>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</si>
  <si>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</si>
  <si>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</si>
  <si>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</si>
  <si>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</si>
  <si>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</si>
  <si>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</si>
  <si>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</si>
  <si>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</si>
  <si>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</si>
  <si>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</si>
  <si>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</si>
  <si>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</si>
  <si>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</si>
  <si>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</si>
  <si>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</si>
  <si>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</si>
  <si>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</si>
  <si>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</si>
  <si>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</si>
  <si>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</si>
  <si>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</si>
  <si>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</si>
  <si>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</si>
  <si>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</si>
  <si>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</si>
  <si>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</si>
  <si>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</si>
  <si>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</si>
  <si>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</si>
  <si>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</si>
  <si>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</si>
  <si>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</si>
  <si>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</si>
  <si>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</si>
  <si>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</si>
  <si>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</si>
  <si>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</si>
  <si>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</si>
  <si>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</si>
  <si>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</si>
  <si>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</si>
  <si>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</si>
  <si>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</si>
  <si>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</si>
  <si>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</si>
  <si>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</si>
  <si>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</si>
  <si>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</si>
  <si>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</si>
  <si>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</si>
  <si>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</si>
  <si>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</si>
  <si>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</si>
  <si>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</si>
  <si>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</si>
  <si>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</si>
  <si>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</si>
  <si>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</si>
  <si>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</si>
  <si>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</si>
  <si>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</si>
  <si>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</si>
  <si>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</si>
  <si>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</si>
  <si>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</si>
  <si>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</si>
  <si>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</si>
  <si>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</si>
  <si>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</si>
  <si>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</si>
  <si>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</si>
  <si>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</si>
  <si>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</si>
  <si>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</si>
  <si>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</si>
  <si>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</si>
  <si>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</si>
  <si>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</si>
  <si>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</si>
  <si>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</si>
  <si>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</si>
  <si>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</si>
  <si>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</si>
  <si>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</si>
  <si>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</si>
  <si>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</si>
  <si>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</si>
  <si>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</si>
  <si>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</si>
  <si>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</si>
  <si>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</si>
  <si>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</si>
  <si>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</si>
  <si>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</si>
  <si>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</si>
  <si>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</si>
  <si>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</si>
  <si>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</si>
  <si>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</si>
  <si>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</si>
  <si>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</si>
  <si>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</si>
  <si>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</si>
  <si>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</si>
  <si>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</si>
  <si>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</si>
  <si>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</si>
  <si>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</si>
  <si>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</si>
  <si>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</si>
  <si>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</si>
  <si>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</si>
  <si>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</si>
  <si>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</si>
  <si>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</si>
  <si>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</si>
  <si>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</si>
  <si>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</si>
  <si>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</si>
  <si>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</si>
  <si>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</si>
  <si>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</si>
  <si>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</si>
  <si>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</si>
  <si>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</si>
  <si>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</si>
  <si>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</si>
  <si>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</si>
  <si>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</si>
  <si>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</si>
  <si>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</si>
  <si>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</si>
  <si>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</si>
  <si>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</si>
  <si>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</si>
  <si>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</si>
  <si>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</si>
  <si>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</si>
  <si>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</si>
  <si>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</si>
  <si>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</si>
  <si>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</si>
  <si>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</si>
  <si>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</si>
  <si>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</si>
  <si>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</si>
  <si>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</si>
  <si>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</si>
  <si>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</si>
  <si>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</si>
  <si>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</si>
  <si>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</si>
  <si>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</si>
  <si>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</si>
  <si>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</si>
  <si>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</si>
  <si>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</si>
  <si>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</si>
  <si>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</si>
  <si>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</si>
  <si>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</si>
  <si>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</si>
  <si>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</si>
  <si>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</si>
  <si>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</si>
  <si>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</si>
  <si>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</si>
  <si>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</si>
  <si>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</si>
  <si>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</si>
  <si>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</si>
  <si>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</si>
  <si>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</si>
  <si>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</si>
  <si>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</si>
  <si>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</si>
  <si>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</si>
  <si>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</si>
  <si>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</si>
  <si>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</si>
  <si>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</si>
  <si>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</si>
  <si>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</si>
  <si>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</si>
  <si>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</si>
  <si>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</si>
  <si>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</si>
  <si>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</si>
  <si>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</si>
  <si>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</si>
  <si>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</si>
  <si>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</si>
  <si>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</si>
  <si>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</si>
  <si>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</si>
  <si>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</si>
  <si>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</si>
  <si>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</si>
  <si>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</si>
  <si>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</si>
  <si>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</si>
  <si>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</si>
  <si>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</si>
  <si>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</si>
  <si>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</si>
  <si>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</si>
  <si>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</si>
  <si>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</si>
  <si>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</si>
  <si>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</si>
  <si>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</si>
  <si>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</si>
  <si>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</si>
  <si>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</si>
  <si>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</si>
  <si>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</si>
  <si>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</si>
  <si>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</si>
  <si>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</si>
  <si>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</si>
  <si>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</si>
  <si>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</si>
  <si>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</si>
  <si>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</si>
  <si>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</si>
  <si>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</si>
  <si>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</si>
  <si>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</si>
  <si>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</si>
  <si>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</si>
  <si>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</si>
  <si>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</si>
  <si>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</si>
  <si>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</si>
  <si>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</si>
  <si>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</si>
  <si>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</si>
  <si>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</si>
  <si>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</si>
  <si>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</si>
  <si>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</si>
  <si>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</si>
  <si>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</si>
  <si>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</si>
  <si>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</si>
  <si>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</si>
  <si>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</si>
  <si>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</si>
  <si>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</si>
  <si>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</si>
  <si>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</si>
  <si>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</si>
  <si>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</si>
  <si>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</si>
  <si>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</si>
  <si>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</si>
  <si>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</si>
  <si>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</si>
  <si>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</si>
  <si>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</si>
  <si>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</si>
  <si>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</si>
  <si>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</si>
  <si>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</si>
  <si>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</si>
  <si>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</si>
  <si>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</si>
  <si>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</si>
  <si>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</si>
  <si>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</si>
  <si>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</si>
  <si>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</si>
  <si>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</si>
  <si>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</si>
  <si>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</si>
  <si>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</si>
  <si>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</si>
  <si>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</si>
  <si>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</si>
  <si>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</si>
  <si>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</si>
  <si>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</si>
  <si>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</si>
  <si>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</si>
  <si>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</si>
  <si>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</si>
  <si>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</si>
  <si>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</si>
  <si>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</si>
  <si>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</si>
  <si>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</si>
  <si>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</si>
  <si>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</si>
  <si>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</si>
  <si>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</si>
  <si>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</si>
  <si>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</si>
  <si>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</si>
  <si>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</si>
  <si>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</si>
  <si>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</si>
  <si>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</si>
  <si>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</si>
  <si>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</si>
  <si>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</si>
  <si>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</si>
  <si>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</si>
  <si>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</si>
  <si>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</si>
  <si>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</si>
  <si>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</si>
  <si>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</si>
  <si>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</si>
  <si>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</si>
  <si>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</si>
  <si>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</si>
  <si>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</si>
  <si>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</si>
  <si>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</si>
  <si>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</si>
  <si>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</si>
  <si>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</si>
  <si>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</si>
  <si>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</si>
  <si>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</si>
  <si>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</si>
  <si>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</si>
  <si>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</si>
  <si>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</si>
  <si>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</si>
  <si>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</si>
  <si>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</si>
  <si>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</si>
  <si>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</si>
  <si>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</si>
  <si>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</si>
  <si>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</si>
  <si>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</si>
  <si>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</si>
  <si>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</si>
  <si>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</si>
  <si>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</si>
  <si>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</si>
  <si>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</si>
  <si>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</si>
  <si>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</si>
  <si>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</si>
  <si>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</si>
  <si>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</si>
  <si>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</si>
  <si>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</si>
  <si>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</si>
  <si>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</si>
  <si>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</si>
  <si>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</si>
  <si>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</si>
  <si>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</si>
  <si>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</si>
  <si>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</si>
  <si>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</si>
  <si>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</si>
  <si>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</si>
  <si>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</si>
  <si>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</si>
  <si>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</si>
  <si>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</si>
  <si>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</si>
  <si>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</si>
  <si>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</si>
  <si>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</si>
  <si>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</si>
  <si>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</si>
  <si>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</si>
  <si>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</si>
  <si>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</si>
  <si>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</si>
  <si>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</si>
  <si>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</si>
  <si>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</si>
  <si>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</si>
  <si>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</si>
  <si>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</si>
  <si>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</si>
  <si>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</si>
  <si>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</si>
  <si>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</si>
  <si>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</si>
  <si>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</si>
  <si>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</si>
  <si>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</si>
  <si>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</si>
  <si>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</si>
  <si>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</si>
  <si>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</si>
  <si>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</si>
  <si>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</si>
  <si>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</si>
  <si>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</si>
  <si>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</si>
  <si>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</si>
  <si>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</si>
  <si>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</si>
  <si>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</si>
  <si>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</si>
  <si>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</si>
  <si>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</si>
  <si>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</si>
  <si>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</si>
  <si>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</si>
  <si>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</si>
  <si>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</si>
  <si>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</si>
  <si>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</si>
  <si>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</si>
  <si>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</si>
  <si>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</si>
  <si>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</si>
  <si>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</si>
  <si>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</si>
  <si>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</si>
  <si>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</si>
  <si>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</si>
  <si>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</si>
  <si>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</si>
  <si>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</si>
  <si>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</si>
  <si>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</si>
  <si>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</si>
  <si>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</si>
  <si>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</si>
  <si>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</si>
  <si>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</si>
  <si>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</si>
  <si>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</si>
  <si>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</si>
  <si>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</si>
  <si>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</si>
  <si>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</si>
  <si>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</si>
  <si>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</si>
  <si>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</si>
  <si>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</si>
  <si>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</si>
  <si>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</si>
  <si>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</si>
  <si>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</si>
  <si>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</si>
  <si>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</si>
  <si>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</si>
  <si>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</si>
  <si>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</si>
  <si>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</si>
  <si>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</si>
  <si>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</si>
  <si>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</si>
  <si>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</si>
  <si>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</si>
  <si>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</si>
  <si>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</si>
  <si>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</si>
  <si>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</si>
  <si>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</si>
  <si>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</si>
  <si>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</si>
  <si>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</si>
  <si>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</si>
  <si>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</si>
  <si>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</si>
  <si>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</si>
  <si>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</si>
  <si>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</si>
  <si>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</si>
  <si>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</si>
  <si>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</si>
  <si>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</si>
  <si>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</si>
  <si>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</si>
  <si>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</si>
  <si>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</si>
  <si>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</si>
  <si>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</si>
  <si>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</si>
  <si>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</si>
  <si>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</si>
  <si>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</si>
  <si>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</si>
  <si>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</si>
  <si>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</si>
  <si>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</si>
  <si>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</si>
  <si>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</si>
  <si>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</si>
  <si>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</si>
  <si>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</si>
  <si>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</si>
  <si>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</si>
  <si>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</si>
  <si>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</si>
  <si>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</si>
  <si>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</si>
  <si>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</si>
  <si>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</si>
  <si>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</si>
  <si>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</si>
  <si>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</si>
  <si>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</si>
  <si>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</si>
  <si>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</si>
  <si>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</si>
  <si>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</si>
  <si>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</si>
  <si>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</si>
  <si>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</si>
  <si>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</si>
  <si>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</si>
  <si>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</si>
  <si>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</si>
  <si>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</si>
  <si>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</si>
  <si>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</si>
  <si>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</si>
  <si>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</si>
  <si>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</si>
  <si>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</si>
  <si>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</si>
  <si>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</si>
  <si>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</si>
  <si>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</si>
  <si>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</si>
  <si>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</si>
  <si>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</si>
  <si>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</si>
  <si>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</si>
  <si>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</si>
  <si>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</si>
  <si>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</si>
  <si>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</si>
  <si>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</si>
  <si>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</si>
  <si>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</si>
  <si>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</si>
  <si>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</si>
  <si>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</si>
  <si>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</si>
  <si>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</si>
  <si>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</si>
  <si>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</si>
  <si>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</si>
  <si>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</si>
  <si>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</si>
  <si>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</si>
  <si>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</si>
  <si>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</si>
  <si>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</si>
  <si>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</si>
  <si>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</si>
  <si>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</si>
  <si>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</si>
  <si>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</si>
  <si>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</si>
  <si>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</si>
  <si>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</si>
  <si>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</si>
  <si>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</si>
  <si>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</si>
  <si>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</si>
  <si>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</si>
  <si>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</si>
  <si>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</si>
  <si>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</si>
  <si>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</si>
  <si>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</si>
  <si>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</si>
  <si>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</si>
  <si>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</si>
  <si>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</si>
  <si>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</si>
  <si>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</si>
  <si>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</si>
  <si>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</si>
  <si>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</si>
  <si>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</si>
  <si>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</si>
  <si>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</si>
  <si>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</si>
  <si>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</si>
  <si>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</si>
  <si>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</si>
  <si>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</si>
  <si>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</si>
  <si>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</si>
  <si>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</si>
  <si>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</si>
  <si>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</si>
  <si>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</si>
  <si>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</si>
  <si>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</si>
  <si>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</si>
  <si>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</si>
  <si>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</si>
  <si>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</si>
  <si>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</si>
  <si>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</si>
  <si>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</si>
  <si>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</si>
  <si>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</si>
  <si>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</si>
  <si>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</si>
  <si>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</si>
  <si>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</si>
  <si>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</si>
  <si>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</si>
  <si>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</si>
  <si>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</si>
  <si>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</si>
  <si>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</si>
  <si>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</si>
  <si>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</si>
  <si>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</si>
  <si>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</si>
  <si>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</si>
  <si>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</si>
  <si>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</si>
  <si>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</si>
  <si>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</si>
  <si>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</si>
  <si>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</si>
  <si>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</si>
  <si>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</si>
  <si>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</si>
  <si>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</si>
  <si>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</si>
  <si>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</si>
  <si>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</si>
  <si>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</si>
  <si>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</si>
  <si>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</si>
  <si>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</si>
  <si>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</si>
  <si>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</si>
  <si>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</si>
  <si>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</si>
  <si>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</si>
  <si>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</si>
  <si>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</si>
  <si>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</si>
  <si>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</si>
  <si>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</si>
  <si>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</si>
  <si>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</si>
  <si>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</si>
  <si>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</si>
  <si>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</si>
  <si>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</si>
  <si>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</si>
  <si>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</si>
  <si>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</si>
  <si>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</si>
  <si>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</si>
  <si>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</si>
  <si>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</si>
  <si>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</si>
  <si>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</si>
  <si>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</si>
  <si>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</si>
  <si>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</si>
  <si>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</si>
  <si>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</si>
  <si>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</si>
  <si>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</si>
  <si>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</si>
  <si>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</si>
  <si>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</si>
  <si>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</si>
  <si>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</si>
  <si>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</si>
  <si>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</si>
  <si>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</si>
  <si>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</si>
  <si>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</si>
  <si>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</si>
  <si>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</si>
  <si>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</si>
  <si>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</si>
  <si>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</si>
  <si>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</si>
  <si>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</si>
  <si>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</si>
  <si>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</si>
  <si>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</si>
  <si>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</si>
  <si>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</si>
  <si>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</si>
  <si>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</si>
  <si>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</si>
  <si>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</si>
  <si>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</si>
  <si>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</si>
  <si>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</si>
  <si>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</si>
  <si>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</si>
  <si>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</si>
  <si>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</si>
  <si>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</si>
  <si>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</si>
  <si>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</si>
  <si>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</si>
  <si>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</si>
  <si>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</si>
  <si>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</si>
  <si>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</si>
  <si>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</si>
  <si>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</si>
  <si>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</si>
  <si>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</si>
  <si>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</si>
  <si>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</si>
  <si>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</si>
  <si>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</si>
  <si>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</si>
  <si>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</si>
  <si>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</si>
  <si>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</si>
  <si>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</si>
  <si>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</si>
  <si>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</si>
  <si>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</si>
  <si>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</si>
  <si>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</si>
  <si>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</si>
  <si>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</si>
  <si>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</si>
  <si>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</si>
  <si>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</si>
  <si>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</si>
  <si>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</si>
  <si>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</si>
  <si>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</si>
  <si>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</si>
  <si>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</si>
  <si>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</si>
  <si>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</si>
  <si>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</si>
  <si>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</si>
  <si>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</si>
  <si>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</si>
  <si>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</si>
  <si>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</si>
  <si>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</si>
  <si>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</si>
  <si>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</si>
  <si>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</si>
  <si>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</si>
  <si>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</si>
  <si>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</si>
  <si>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</si>
  <si>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</si>
  <si>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</si>
  <si>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</si>
  <si>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</si>
  <si>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</si>
  <si>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</si>
  <si>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</si>
  <si>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</si>
  <si>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</si>
  <si>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</si>
  <si>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</si>
  <si>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</si>
  <si>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</si>
  <si>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</si>
  <si>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</si>
  <si>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</si>
  <si>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</si>
  <si>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</si>
  <si>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</si>
  <si>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</si>
  <si>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</si>
  <si>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</si>
  <si>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</si>
  <si>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</si>
  <si>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</si>
  <si>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</si>
  <si>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</si>
  <si>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</si>
  <si>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</si>
  <si>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</si>
  <si>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</si>
  <si>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</si>
  <si>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</si>
  <si>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</si>
  <si>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</si>
  <si>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</si>
  <si>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</si>
  <si>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</si>
  <si>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</si>
  <si>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</si>
  <si>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</si>
  <si>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</si>
  <si>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</si>
  <si>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</si>
  <si>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</si>
  <si>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</si>
  <si>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</si>
  <si>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</si>
  <si>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</si>
  <si>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</si>
  <si>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</si>
  <si>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</si>
  <si>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</si>
  <si>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</si>
  <si>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</si>
  <si>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</si>
  <si>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</si>
  <si>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</si>
  <si>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</si>
  <si>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</si>
  <si>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</si>
  <si>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</si>
  <si>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</si>
  <si>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</si>
  <si>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</si>
  <si>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</si>
  <si>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</si>
  <si>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</si>
  <si>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</si>
  <si>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</si>
  <si>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</si>
  <si>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</si>
  <si>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</si>
  <si>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</si>
  <si>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</si>
  <si>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</si>
  <si>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</si>
  <si>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</si>
  <si>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</si>
  <si>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</si>
  <si>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</si>
  <si>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</si>
  <si>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</si>
  <si>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</si>
  <si>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</si>
  <si>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</si>
  <si>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</si>
  <si>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</si>
  <si>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</si>
  <si>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</si>
  <si>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</si>
  <si>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</si>
  <si>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</si>
  <si>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</si>
  <si>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</si>
  <si>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</si>
  <si>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</si>
  <si>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</si>
  <si>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</si>
  <si>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</si>
  <si>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</si>
  <si>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</si>
  <si>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</si>
  <si>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</si>
  <si>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</si>
  <si>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</si>
  <si>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</si>
  <si>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</si>
  <si>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</si>
  <si>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</si>
  <si>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</si>
  <si>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</si>
  <si>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</si>
  <si>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</si>
  <si>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</si>
  <si>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</si>
  <si>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</si>
  <si>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</si>
  <si>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</si>
  <si>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</si>
  <si>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</si>
  <si>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</si>
  <si>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</si>
  <si>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</si>
  <si>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</si>
  <si>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</si>
  <si>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</si>
  <si>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</si>
  <si>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</si>
  <si>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</si>
  <si>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</si>
  <si>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</si>
  <si>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</si>
  <si>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</si>
  <si>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</si>
  <si>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</si>
  <si>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</si>
  <si>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</si>
  <si>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</si>
  <si>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</si>
  <si>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</si>
  <si>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</si>
  <si>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</si>
  <si>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</si>
  <si>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</si>
  <si>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</si>
  <si>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</si>
  <si>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</si>
  <si>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</si>
  <si>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</si>
  <si>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</si>
  <si>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</si>
  <si>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</si>
  <si>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</si>
  <si>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</si>
  <si>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</si>
  <si>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</si>
  <si>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</si>
  <si>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</si>
  <si>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</si>
  <si>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</si>
  <si>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</si>
  <si>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</si>
  <si>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</si>
  <si>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</si>
  <si>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</si>
  <si>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</si>
  <si>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</si>
  <si>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</si>
  <si>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</si>
  <si>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</si>
  <si>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</si>
  <si>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</si>
  <si>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</si>
  <si>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</si>
  <si>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</si>
  <si>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</si>
  <si>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</si>
  <si>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</si>
  <si>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</si>
  <si>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</si>
  <si>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</si>
  <si>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</si>
  <si>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</si>
  <si>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</si>
  <si>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</si>
  <si>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</si>
  <si>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</si>
  <si>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</si>
  <si>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</si>
  <si>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</si>
  <si>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</si>
  <si>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</si>
  <si>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</si>
  <si>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</si>
  <si>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</si>
  <si>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</si>
  <si>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</si>
  <si>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</si>
  <si>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</si>
  <si>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</si>
  <si>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</si>
  <si>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</si>
  <si>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</si>
  <si>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</si>
  <si>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</si>
  <si>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</si>
  <si>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</si>
  <si>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</si>
  <si>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</si>
  <si>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</si>
  <si>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</si>
  <si>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</si>
  <si>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</si>
  <si>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</si>
  <si>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</si>
  <si>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</si>
  <si>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</si>
  <si>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</si>
  <si>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</si>
  <si>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</si>
  <si>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</si>
  <si>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</si>
  <si>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</si>
  <si>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</si>
  <si>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</si>
  <si>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</si>
  <si>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</si>
  <si>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</si>
  <si>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</si>
  <si>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</si>
  <si>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</si>
  <si>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</si>
  <si>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</si>
  <si>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</si>
  <si>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</si>
  <si>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</si>
  <si>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</si>
  <si>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</si>
  <si>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</si>
  <si>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</si>
  <si>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</si>
  <si>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</si>
  <si>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</si>
  <si>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</si>
  <si>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</si>
  <si>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</si>
  <si>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</si>
  <si>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</si>
  <si>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</si>
  <si>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</si>
  <si>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</si>
  <si>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</si>
  <si>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</si>
  <si>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</si>
  <si>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</si>
  <si>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</si>
  <si>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</si>
  <si>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</si>
  <si>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</si>
  <si>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</si>
  <si>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</si>
  <si>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</si>
  <si>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</si>
  <si>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</si>
  <si>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</si>
  <si>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</si>
  <si>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</si>
  <si>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</si>
  <si>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</si>
  <si>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</si>
  <si>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</si>
  <si>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</si>
  <si>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</si>
  <si>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</si>
  <si>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</si>
  <si>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</si>
  <si>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</si>
  <si>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</si>
  <si>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</si>
  <si>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</si>
  <si>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</si>
  <si>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</si>
  <si>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</si>
  <si>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</si>
  <si>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</si>
  <si>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</si>
  <si>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</si>
  <si>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</si>
  <si>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</si>
  <si>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</si>
  <si>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</si>
  <si>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</si>
  <si>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</si>
  <si>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</si>
  <si>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</si>
  <si>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</si>
  <si>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</si>
  <si>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</si>
  <si>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</si>
  <si>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</si>
  <si>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</si>
  <si>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</si>
  <si>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</si>
  <si>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</si>
  <si>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</si>
  <si>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</si>
  <si>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</si>
  <si>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</si>
  <si>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</si>
  <si>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</si>
  <si>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</si>
  <si>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</si>
  <si>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</si>
  <si>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</si>
  <si>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</si>
  <si>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</si>
  <si>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</si>
  <si>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</si>
  <si>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</si>
  <si>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</si>
  <si>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</si>
  <si>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</si>
  <si>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</si>
  <si>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</si>
  <si>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</si>
  <si>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</si>
  <si>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</si>
  <si>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</si>
  <si>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</si>
  <si>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</si>
  <si>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</si>
  <si>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</si>
  <si>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</si>
  <si>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</si>
  <si>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</si>
  <si>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</si>
  <si>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</si>
  <si>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</si>
  <si>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</si>
  <si>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</si>
  <si>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</si>
  <si>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</si>
  <si>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</si>
  <si>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</si>
  <si>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</si>
  <si>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</si>
  <si>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</si>
  <si>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</si>
  <si>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</si>
  <si>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</si>
  <si>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</si>
  <si>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</si>
  <si>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</si>
  <si>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</si>
  <si>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</si>
  <si>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</si>
  <si>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</si>
  <si>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</si>
  <si>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</si>
  <si>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</si>
  <si>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</si>
  <si>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</si>
  <si>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</si>
  <si>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</si>
  <si>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</si>
  <si>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</si>
  <si>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</si>
  <si>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</si>
  <si>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</si>
  <si>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</si>
  <si>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</si>
  <si>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</si>
  <si>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</si>
  <si>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</si>
  <si>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</si>
  <si>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</si>
  <si>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</si>
  <si>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</si>
  <si>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</si>
  <si>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</si>
  <si>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</si>
  <si>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</si>
  <si>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</si>
  <si>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</si>
  <si>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</si>
  <si>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</si>
  <si>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</si>
  <si>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</si>
  <si>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</si>
  <si>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</si>
  <si>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</si>
  <si>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</si>
  <si>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</si>
  <si>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</si>
  <si>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</si>
  <si>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</si>
  <si>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</si>
  <si>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</si>
  <si>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</si>
  <si>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</si>
  <si>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</si>
  <si>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</si>
  <si>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</si>
  <si>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</si>
  <si>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</si>
  <si>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</si>
  <si>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</si>
  <si>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</si>
  <si>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</si>
  <si>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</si>
  <si>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</si>
  <si>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</si>
  <si>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</si>
  <si>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</si>
  <si>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</si>
  <si>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</si>
  <si>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</si>
  <si>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</si>
  <si>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</si>
  <si>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</si>
  <si>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</si>
  <si>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</si>
  <si>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</si>
  <si>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</si>
  <si>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</si>
  <si>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</si>
  <si>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</si>
  <si>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</si>
  <si>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</si>
  <si>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</si>
  <si>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</si>
  <si>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</si>
  <si>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</si>
  <si>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</si>
  <si>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</si>
  <si>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</si>
  <si>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</si>
  <si>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</si>
  <si>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</si>
  <si>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</si>
  <si>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</si>
  <si>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</si>
  <si>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</si>
  <si>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</si>
  <si>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</si>
  <si>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</si>
  <si>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</si>
  <si>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</si>
  <si>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</si>
  <si>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</si>
  <si>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</si>
  <si>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</si>
  <si>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</si>
  <si>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</si>
  <si>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</si>
  <si>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</si>
  <si>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</si>
  <si>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</si>
  <si>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</si>
  <si>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</si>
  <si>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</si>
  <si>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</si>
  <si>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</si>
  <si>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</si>
  <si>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</si>
  <si>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</si>
  <si>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</si>
  <si>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</si>
  <si>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</si>
  <si>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</si>
  <si>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</si>
  <si>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</si>
  <si>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</si>
  <si>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</si>
  <si>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</si>
  <si>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</si>
  <si>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</si>
  <si>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</si>
  <si>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</si>
  <si>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</si>
  <si>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</si>
  <si>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</si>
  <si>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</si>
  <si>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</si>
  <si>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</si>
  <si>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</si>
  <si>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</si>
  <si>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</si>
  <si>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</si>
  <si>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</si>
  <si>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</si>
  <si>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</si>
  <si>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</si>
  <si>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</si>
  <si>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</si>
  <si>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</si>
  <si>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</si>
  <si>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</si>
  <si>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</si>
  <si>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</si>
  <si>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</si>
  <si>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</si>
  <si>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</si>
  <si>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</si>
  <si>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</si>
  <si>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</si>
  <si>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</si>
  <si>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</si>
  <si>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</si>
  <si>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</si>
  <si>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</si>
  <si>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</si>
  <si>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</si>
  <si>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</si>
  <si>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</si>
  <si>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</si>
  <si>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</si>
  <si>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</si>
  <si>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</si>
  <si>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</si>
  <si>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</si>
  <si>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</si>
  <si>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</si>
  <si>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</si>
  <si>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</si>
  <si>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</si>
  <si>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</si>
  <si>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</si>
  <si>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</si>
  <si>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</si>
  <si>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</si>
  <si>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</si>
  <si>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</si>
  <si>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</si>
  <si>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</si>
  <si>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</si>
  <si>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</si>
  <si>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</si>
  <si>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</si>
  <si>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</si>
  <si>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</si>
  <si>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</si>
  <si>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</si>
  <si>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</si>
  <si>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</si>
  <si>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</si>
  <si>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</si>
  <si>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</si>
  <si>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</si>
  <si>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</si>
  <si>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</si>
  <si>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</si>
  <si>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</si>
  <si>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</si>
  <si>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</si>
  <si>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</si>
  <si>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</si>
  <si>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</si>
  <si>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</si>
  <si>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</si>
  <si>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</si>
  <si>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</si>
  <si>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</si>
  <si>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</si>
  <si>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</si>
  <si>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</si>
  <si>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</si>
  <si>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</si>
  <si>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</si>
  <si>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</si>
  <si>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</si>
  <si>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</si>
  <si>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</si>
  <si>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</si>
  <si>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</si>
  <si>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</si>
  <si>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</si>
  <si>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</si>
  <si>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</si>
  <si>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</si>
  <si>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</si>
  <si>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</si>
  <si>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</si>
  <si>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</si>
  <si>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</si>
  <si>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</si>
  <si>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</si>
  <si>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</si>
  <si>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</si>
  <si>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</si>
  <si>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</si>
  <si>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</si>
  <si>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</si>
  <si>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</si>
  <si>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</si>
  <si>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</si>
  <si>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</si>
  <si>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</si>
  <si>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</si>
  <si>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</si>
  <si>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</si>
  <si>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</si>
  <si>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</si>
  <si>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</si>
  <si>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</si>
  <si>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</si>
  <si>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</si>
  <si>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</si>
  <si>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</si>
  <si>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</si>
  <si>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</si>
  <si>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</si>
  <si>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</si>
  <si>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</si>
  <si>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</si>
  <si>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</si>
  <si>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</si>
  <si>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</si>
  <si>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</si>
  <si>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</si>
  <si>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</si>
  <si>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</si>
  <si>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</si>
  <si>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</si>
  <si>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</si>
  <si>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</si>
  <si>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</si>
  <si>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</si>
  <si>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</si>
  <si>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</si>
  <si>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</si>
  <si>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</si>
  <si>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</si>
  <si>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</si>
  <si>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</si>
  <si>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</si>
  <si>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</si>
  <si>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</si>
  <si>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</si>
  <si>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</si>
  <si>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</si>
  <si>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</si>
  <si>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</si>
  <si>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</si>
  <si>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</si>
  <si>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</si>
  <si>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</si>
  <si>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</si>
  <si>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</si>
  <si>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</si>
  <si>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</si>
  <si>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</si>
  <si>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</si>
  <si>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</si>
  <si>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</si>
  <si>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</si>
  <si>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</si>
  <si>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</si>
  <si>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</si>
  <si>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</si>
  <si>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</si>
  <si>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</si>
  <si>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</si>
  <si>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</si>
  <si>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</si>
  <si>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</si>
  <si>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</si>
  <si>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</si>
  <si>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</si>
  <si>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</si>
  <si>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</si>
  <si>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</si>
  <si>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</si>
  <si>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</si>
  <si>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</si>
  <si>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</si>
  <si>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</si>
  <si>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</si>
  <si>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</si>
  <si>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</si>
  <si>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</si>
  <si>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</si>
  <si>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</si>
  <si>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</si>
  <si>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</si>
  <si>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</si>
  <si>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</si>
  <si>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</si>
  <si>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</si>
  <si>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</si>
  <si>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</si>
  <si>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</si>
  <si>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</si>
  <si>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</si>
  <si>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</si>
  <si>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</si>
  <si>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</si>
  <si>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</si>
  <si>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</si>
  <si>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</si>
  <si>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</si>
  <si>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</si>
  <si>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</si>
  <si>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</si>
  <si>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</si>
  <si>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</si>
  <si>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</si>
  <si>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</si>
  <si>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</si>
  <si>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</si>
  <si>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</si>
  <si>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</si>
  <si>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</si>
  <si>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</si>
  <si>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</si>
  <si>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</si>
  <si>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</si>
  <si>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</si>
  <si>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</si>
  <si>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</si>
  <si>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</si>
  <si>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</si>
  <si>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</si>
  <si>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</si>
  <si>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</si>
  <si>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</si>
  <si>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</si>
  <si>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</si>
  <si>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</si>
  <si>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</si>
  <si>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</si>
  <si>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</si>
  <si>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</si>
  <si>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</si>
  <si>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</si>
  <si>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</si>
  <si>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</si>
  <si>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</si>
  <si>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</si>
  <si>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</si>
  <si>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</si>
  <si>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</si>
  <si>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</si>
  <si>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</si>
  <si>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</si>
  <si>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</si>
  <si>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</si>
  <si>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</si>
  <si>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</si>
  <si>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</si>
  <si>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</si>
  <si>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</si>
  <si>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</si>
  <si>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</si>
  <si>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</si>
  <si>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</si>
  <si>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</si>
  <si>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</si>
  <si>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</si>
  <si>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</si>
  <si>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</si>
  <si>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</si>
  <si>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</si>
  <si>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</si>
  <si>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</si>
  <si>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</si>
  <si>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</si>
  <si>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</si>
  <si>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</si>
  <si>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</si>
  <si>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</si>
  <si>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</si>
  <si>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</si>
  <si>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</si>
  <si>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</si>
  <si>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</si>
  <si>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</si>
  <si>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</si>
  <si>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</si>
  <si>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</si>
  <si>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</si>
  <si>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</si>
  <si>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</si>
  <si>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</si>
  <si>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</si>
  <si>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</si>
  <si>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</si>
  <si>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</si>
  <si>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</si>
  <si>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</si>
  <si>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</si>
  <si>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</si>
  <si>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</si>
  <si>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</si>
  <si>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</si>
  <si>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</si>
  <si>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</si>
  <si>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</si>
  <si>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</si>
  <si>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</si>
  <si>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</si>
  <si>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</si>
  <si>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</si>
  <si>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</si>
  <si>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</si>
  <si>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</si>
  <si>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</si>
  <si>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</si>
  <si>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</si>
  <si>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</si>
  <si>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</si>
  <si>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</si>
  <si>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</si>
  <si>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</si>
  <si>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</si>
  <si>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</si>
  <si>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</si>
  <si>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</si>
  <si>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</si>
  <si>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</si>
  <si>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</si>
  <si>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</si>
  <si>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</si>
  <si>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</si>
  <si>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</si>
  <si>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</si>
  <si>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</si>
  <si>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</si>
  <si>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</si>
  <si>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</si>
  <si>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</si>
  <si>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</si>
  <si>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</si>
  <si>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</si>
  <si>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</si>
  <si>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</si>
  <si>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</si>
  <si>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</si>
  <si>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</si>
  <si>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</si>
  <si>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</si>
  <si>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</si>
  <si>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</si>
  <si>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</si>
  <si>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</si>
  <si>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</si>
  <si>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</si>
  <si>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</si>
  <si>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</si>
  <si>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</si>
  <si>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</si>
  <si>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</si>
  <si>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</si>
  <si>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</si>
  <si>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</si>
  <si>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</si>
  <si>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</si>
  <si>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</si>
  <si>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</si>
  <si>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</si>
  <si>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</si>
  <si>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</si>
  <si>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</si>
  <si>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</si>
  <si>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</si>
  <si>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</si>
  <si>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</si>
  <si>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</si>
  <si>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</si>
  <si>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</si>
  <si>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</si>
  <si>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</si>
  <si>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</si>
  <si>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</si>
  <si>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</si>
  <si>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</si>
  <si>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</si>
  <si>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</si>
  <si>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</si>
  <si>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</si>
  <si>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</si>
  <si>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</si>
  <si>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</si>
  <si>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</si>
  <si>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</si>
  <si>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</si>
  <si>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</si>
  <si>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</si>
  <si>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</si>
  <si>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</si>
  <si>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</si>
  <si>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</si>
  <si>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</si>
  <si>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</si>
  <si>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</si>
  <si>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</si>
  <si>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</si>
  <si>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</si>
  <si>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</si>
  <si>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</si>
  <si>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</si>
  <si>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</si>
  <si>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</si>
  <si>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</si>
  <si>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</si>
  <si>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</si>
  <si>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</si>
  <si>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</si>
  <si>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</si>
  <si>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</si>
  <si>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</si>
  <si>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</si>
  <si>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</si>
  <si>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</si>
  <si>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</si>
  <si>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</si>
  <si>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</si>
  <si>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</si>
  <si>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</si>
  <si>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</si>
  <si>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</si>
  <si>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</si>
  <si>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</si>
  <si>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</si>
  <si>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</si>
  <si>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</si>
  <si>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</si>
  <si>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</si>
  <si>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</si>
  <si>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</si>
  <si>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</si>
  <si>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</si>
  <si>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</si>
  <si>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</si>
  <si>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</si>
  <si>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</si>
  <si>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</si>
  <si>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</si>
  <si>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</si>
  <si>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</si>
  <si>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</si>
  <si>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</si>
  <si>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</si>
  <si>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</si>
  <si>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</si>
  <si>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</si>
  <si>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</si>
  <si>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</si>
  <si>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</si>
  <si>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</si>
  <si>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</si>
  <si>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</si>
  <si>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</si>
  <si>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</si>
  <si>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</si>
  <si>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</si>
  <si>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</si>
  <si>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</si>
  <si>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</si>
  <si>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</si>
  <si>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</si>
  <si>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</si>
  <si>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</si>
  <si>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</si>
  <si>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</si>
  <si>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</si>
  <si>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</si>
  <si>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</si>
  <si>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</si>
  <si>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</si>
  <si>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</si>
  <si>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</si>
  <si>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</si>
  <si>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</si>
  <si>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</si>
  <si>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</si>
  <si>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</si>
  <si>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</si>
  <si>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</si>
  <si>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</si>
  <si>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</si>
  <si>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</si>
  <si>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</si>
  <si>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</si>
  <si>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</si>
  <si>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</si>
  <si>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</si>
  <si>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</si>
  <si>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</si>
  <si>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</si>
  <si>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</si>
  <si>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</si>
  <si>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</si>
  <si>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</si>
  <si>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</si>
  <si>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</si>
  <si>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</si>
  <si>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</si>
  <si>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</si>
  <si>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</si>
  <si>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</si>
  <si>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</si>
  <si>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</si>
  <si>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</si>
  <si>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</si>
  <si>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</si>
  <si>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</si>
  <si>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</si>
  <si>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</si>
  <si>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</si>
  <si>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</si>
  <si>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</si>
  <si>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</si>
  <si>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</si>
  <si>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</si>
  <si>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</si>
  <si>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</si>
  <si>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</si>
  <si>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</si>
  <si>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</si>
  <si>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</si>
  <si>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</si>
  <si>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</si>
  <si>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</si>
  <si>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</si>
  <si>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</si>
  <si>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</si>
  <si>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</si>
  <si>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</si>
  <si>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</si>
  <si>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</si>
  <si>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</si>
  <si>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</si>
  <si>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</si>
  <si>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</si>
  <si>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</si>
  <si>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</si>
  <si>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</si>
  <si>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</si>
  <si>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</si>
  <si>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</si>
  <si>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</si>
  <si>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</si>
  <si>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</si>
  <si>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</si>
  <si>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</si>
  <si>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</si>
  <si>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</si>
  <si>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</si>
  <si>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</si>
  <si>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</si>
  <si>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</si>
  <si>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</si>
  <si>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</si>
  <si>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</si>
  <si>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</si>
  <si>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</si>
  <si>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</si>
  <si>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</si>
  <si>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</si>
  <si>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</si>
  <si>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</si>
  <si>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</si>
  <si>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</si>
  <si>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</si>
  <si>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</si>
  <si>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</si>
  <si>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</si>
  <si>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</si>
  <si>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</si>
  <si>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</si>
  <si>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</si>
  <si>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</si>
  <si>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</si>
  <si>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</si>
  <si>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</si>
  <si>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</si>
  <si>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</si>
  <si>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</si>
  <si>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</si>
  <si>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</si>
  <si>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</si>
  <si>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</si>
  <si>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</si>
  <si>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</si>
  <si>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</si>
  <si>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</si>
  <si>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</si>
  <si>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</si>
  <si>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</si>
  <si>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</si>
  <si>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</si>
  <si>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</si>
  <si>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</si>
  <si>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</si>
  <si>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</si>
  <si>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</si>
  <si>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</si>
  <si>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</si>
  <si>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</si>
  <si>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</si>
  <si>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</si>
  <si>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</si>
  <si>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</si>
  <si>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</si>
  <si>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</si>
  <si>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</si>
  <si>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</si>
  <si>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</si>
  <si>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</si>
  <si>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</si>
  <si>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</si>
  <si>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</si>
  <si>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</si>
  <si>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</si>
  <si>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</si>
  <si>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</si>
  <si>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</si>
  <si>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</si>
  <si>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</si>
  <si>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</si>
  <si>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</si>
  <si>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</si>
  <si>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</si>
  <si>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</si>
  <si>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</si>
  <si>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</si>
  <si>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</si>
  <si>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</si>
  <si>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</si>
  <si>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</si>
  <si>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</si>
  <si>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</si>
  <si>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</si>
  <si>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</si>
  <si>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</si>
  <si>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</si>
  <si>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</si>
  <si>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</si>
  <si>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</si>
  <si>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</si>
  <si>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</si>
  <si>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</si>
  <si>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</si>
  <si>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</si>
  <si>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</si>
  <si>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</si>
  <si>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</si>
  <si>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</si>
  <si>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</si>
  <si>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</si>
  <si>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</si>
  <si>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</si>
  <si>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</si>
  <si>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</si>
  <si>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</si>
  <si>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</si>
  <si>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</si>
  <si>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</si>
  <si>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</si>
  <si>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</si>
  <si>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</si>
  <si>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</si>
  <si>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</si>
  <si>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</si>
  <si>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</si>
  <si>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</si>
  <si>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</si>
  <si>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</si>
  <si>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</si>
  <si>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</si>
  <si>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</si>
  <si>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</si>
  <si>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</si>
  <si>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</si>
  <si>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</si>
  <si>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</si>
  <si>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</si>
  <si>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</si>
  <si>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</si>
  <si>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</si>
  <si>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</si>
  <si>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</si>
  <si>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</si>
  <si>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</si>
  <si>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</si>
  <si>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</si>
  <si>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</si>
  <si>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</si>
  <si>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</si>
  <si>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</si>
  <si>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</si>
  <si>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</si>
  <si>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</si>
  <si>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</si>
  <si>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</si>
  <si>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</si>
  <si>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</si>
  <si>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</si>
  <si>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</si>
  <si>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</si>
  <si>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</si>
  <si>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</si>
  <si>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</si>
  <si>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</si>
  <si>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</si>
  <si>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</si>
  <si>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</si>
  <si>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</si>
  <si>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</si>
  <si>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</si>
  <si>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</si>
  <si>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</si>
  <si>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</si>
  <si>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</si>
  <si>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</si>
  <si>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</si>
  <si>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</si>
  <si>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</si>
  <si>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</si>
  <si>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</si>
  <si>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</si>
  <si>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</si>
  <si>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</si>
  <si>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</si>
  <si>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</si>
  <si>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</si>
  <si>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</si>
  <si>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</si>
  <si>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</si>
  <si>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</si>
  <si>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</si>
  <si>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</si>
  <si>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</si>
  <si>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</si>
  <si>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</si>
  <si>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</si>
  <si>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</si>
  <si>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</si>
  <si>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</si>
  <si>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</si>
  <si>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</si>
  <si>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</si>
  <si>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</si>
  <si>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</si>
  <si>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</si>
  <si>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</si>
  <si>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</si>
  <si>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</si>
  <si>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</si>
  <si>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</si>
  <si>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</si>
  <si>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</si>
  <si>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</si>
  <si>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</si>
  <si>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</si>
  <si>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</si>
  <si>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</si>
  <si>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</si>
  <si>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</si>
  <si>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</si>
  <si>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</si>
  <si>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</si>
  <si>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</si>
  <si>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</si>
  <si>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</si>
  <si>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</si>
  <si>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</si>
  <si>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</si>
  <si>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</si>
  <si>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</si>
  <si>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</si>
  <si>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</si>
  <si>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</si>
  <si>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</si>
  <si>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</si>
  <si>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</si>
  <si>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</si>
  <si>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</si>
  <si>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</si>
  <si>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</si>
  <si>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</si>
  <si>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</si>
  <si>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</si>
  <si>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</si>
  <si>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</si>
  <si>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</si>
  <si>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</si>
  <si>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</si>
  <si>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</si>
  <si>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</si>
  <si>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</si>
  <si>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</si>
  <si>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</si>
  <si>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</si>
  <si>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</si>
  <si>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</si>
  <si>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</si>
  <si>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</si>
  <si>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</si>
  <si>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</si>
  <si>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</si>
  <si>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</si>
  <si>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</si>
  <si>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</si>
  <si>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</si>
  <si>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</si>
  <si>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</si>
  <si>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</si>
  <si>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</si>
  <si>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</si>
  <si>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</si>
  <si>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</si>
  <si>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</si>
  <si>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</si>
  <si>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</si>
  <si>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</si>
  <si>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</si>
  <si>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</si>
  <si>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</si>
  <si>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</si>
  <si>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</si>
  <si>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</si>
  <si>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</si>
  <si>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</si>
  <si>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</si>
  <si>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</si>
  <si>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</si>
  <si>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</si>
  <si>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</si>
  <si>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</si>
  <si>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</si>
  <si>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</si>
  <si>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</si>
  <si>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</si>
  <si>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</si>
  <si>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</si>
  <si>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</si>
  <si>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</si>
  <si>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</si>
  <si>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</si>
  <si>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</si>
  <si>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</si>
  <si>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</si>
  <si>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</si>
  <si>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</si>
  <si>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</si>
  <si>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</si>
  <si>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</si>
  <si>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</si>
  <si>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</si>
  <si>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</si>
  <si>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</si>
  <si>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</si>
  <si>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</si>
  <si>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</si>
  <si>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</si>
  <si>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</si>
  <si>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</si>
  <si>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</si>
  <si>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</si>
  <si>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</si>
  <si>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</si>
  <si>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</si>
  <si>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</si>
  <si>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</si>
  <si>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</si>
  <si>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</si>
  <si>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</si>
  <si>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</si>
  <si>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</si>
  <si>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</si>
  <si>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</si>
  <si>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</si>
  <si>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</si>
  <si>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</si>
  <si>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</si>
  <si>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</si>
  <si>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</si>
  <si>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</si>
  <si>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</si>
  <si>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</si>
  <si>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</si>
  <si>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</si>
  <si>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</si>
  <si>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</si>
  <si>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</si>
  <si>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</si>
  <si>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</si>
  <si>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</si>
  <si>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</si>
  <si>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</si>
  <si>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</si>
  <si>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</si>
  <si>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</si>
  <si>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</si>
  <si>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</si>
  <si>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</si>
  <si>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</si>
  <si>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</si>
  <si>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</si>
  <si>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</si>
  <si>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</si>
  <si>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</si>
  <si>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</si>
  <si>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</si>
  <si>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</si>
  <si>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</si>
  <si>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</si>
  <si>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</si>
  <si>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</si>
  <si>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</si>
  <si>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</si>
  <si>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</si>
  <si>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</si>
  <si>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</si>
  <si>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</si>
  <si>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</si>
  <si>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</si>
  <si>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</si>
  <si>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</si>
  <si>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</si>
  <si>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</si>
  <si>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</si>
  <si>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</si>
  <si>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</si>
  <si>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</si>
  <si>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</si>
  <si>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</si>
  <si>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</si>
  <si>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</si>
  <si>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</si>
  <si>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</si>
  <si>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</si>
  <si>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</si>
  <si>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</si>
  <si>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</si>
  <si>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</si>
  <si>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</si>
  <si>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</si>
  <si>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</si>
  <si>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</si>
  <si>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</si>
  <si>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</si>
  <si>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</si>
  <si>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</si>
  <si>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</si>
  <si>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</si>
  <si>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</si>
  <si>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</si>
  <si>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</si>
  <si>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</si>
  <si>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</si>
  <si>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</si>
  <si>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</si>
  <si>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</si>
  <si>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</si>
  <si>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</si>
  <si>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</si>
  <si>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</si>
  <si>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</si>
  <si>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</si>
  <si>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</si>
  <si>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</si>
  <si>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</si>
  <si>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</si>
  <si>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</si>
  <si>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</si>
  <si>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</si>
  <si>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</si>
  <si>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</si>
  <si>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</si>
  <si>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</si>
  <si>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</si>
  <si>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</si>
  <si>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</si>
  <si>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</si>
  <si>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</si>
  <si>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</si>
  <si>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</si>
  <si>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</si>
  <si>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</si>
  <si>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</si>
  <si>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</si>
  <si>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</si>
  <si>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</si>
  <si>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</si>
  <si>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</si>
  <si>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</si>
  <si>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</si>
  <si>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</si>
  <si>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</si>
  <si>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</si>
  <si>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</si>
  <si>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</si>
  <si>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</si>
  <si>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</si>
  <si>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</si>
  <si>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</si>
  <si>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</si>
  <si>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</si>
  <si>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</si>
  <si>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</si>
  <si>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</si>
  <si>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</si>
  <si>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</si>
  <si>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</si>
  <si>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</si>
  <si>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</si>
  <si>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</si>
  <si>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</si>
  <si>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</si>
  <si>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</si>
  <si>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</si>
  <si>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</si>
  <si>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</si>
  <si>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</si>
  <si>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</si>
  <si>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</si>
  <si>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</si>
  <si>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</si>
  <si>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</si>
  <si>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</si>
  <si>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</si>
  <si>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</si>
  <si>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</si>
  <si>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</si>
  <si>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</si>
  <si>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</si>
  <si>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</si>
  <si>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</si>
  <si>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</si>
  <si>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</si>
  <si>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</si>
  <si>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</si>
  <si>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</si>
  <si>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</si>
  <si>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</si>
  <si>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</si>
  <si>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</si>
  <si>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</si>
  <si>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</si>
  <si>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</si>
  <si>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</si>
  <si>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</si>
  <si>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</si>
  <si>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</si>
  <si>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</si>
  <si>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</si>
  <si>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</si>
  <si>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</si>
  <si>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</si>
  <si>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</si>
  <si>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</si>
  <si>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</si>
  <si>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</si>
  <si>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</si>
  <si>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</si>
  <si>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</si>
  <si>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</si>
  <si>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</si>
  <si>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</si>
  <si>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</si>
  <si>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</si>
  <si>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</si>
  <si>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</si>
  <si>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</si>
  <si>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</si>
  <si>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</si>
  <si>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</si>
  <si>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</si>
  <si>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</si>
  <si>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</si>
  <si>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</si>
  <si>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</si>
  <si>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</si>
  <si>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</si>
  <si>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</si>
  <si>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</si>
  <si>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</si>
  <si>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</si>
  <si>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</si>
  <si>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</si>
  <si>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</si>
  <si>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</si>
  <si>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</si>
  <si>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</si>
  <si>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</si>
  <si>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</si>
  <si>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</si>
  <si>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</si>
  <si>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</si>
  <si>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</si>
  <si>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</si>
  <si>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</si>
  <si>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</si>
  <si>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</si>
  <si>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</si>
  <si>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</si>
  <si>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</si>
  <si>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</si>
  <si>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</si>
  <si>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</si>
  <si>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</si>
  <si>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</si>
  <si>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</si>
  <si>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</si>
  <si>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</si>
  <si>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</si>
  <si>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</si>
  <si>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</si>
  <si>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</si>
  <si>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</si>
  <si>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</si>
  <si>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</si>
  <si>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</si>
  <si>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</si>
  <si>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</si>
  <si>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</si>
  <si>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</si>
  <si>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</si>
  <si>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</si>
  <si>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</si>
  <si>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</si>
  <si>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</si>
  <si>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</si>
  <si>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</si>
  <si>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</si>
  <si>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</si>
  <si>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</si>
  <si>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</si>
  <si>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</si>
  <si>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</si>
  <si>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</si>
  <si>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</si>
  <si>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</si>
  <si>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</si>
  <si>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</si>
  <si>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</si>
  <si>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</si>
  <si>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</si>
  <si>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</si>
  <si>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</si>
  <si>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</si>
  <si>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</si>
  <si>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</si>
  <si>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</si>
  <si>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</si>
  <si>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</si>
  <si>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</si>
  <si>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</si>
  <si>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</si>
  <si>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</si>
  <si>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</si>
  <si>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</si>
  <si>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</si>
  <si>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</si>
  <si>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</si>
  <si>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</si>
  <si>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</si>
  <si>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</si>
  <si>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</si>
  <si>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</si>
  <si>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</si>
  <si>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</si>
  <si>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</si>
  <si>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</si>
  <si>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</si>
  <si>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</si>
  <si>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</si>
  <si>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</si>
  <si>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</si>
  <si>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</si>
  <si>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</si>
  <si>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</si>
  <si>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</si>
  <si>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</si>
  <si>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</si>
  <si>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</si>
  <si>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</si>
  <si>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</si>
  <si>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</si>
  <si>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</si>
  <si>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</si>
  <si>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</si>
  <si>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</si>
  <si>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</si>
  <si>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</si>
  <si>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</si>
  <si>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</si>
  <si>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</si>
  <si>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</si>
  <si>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</si>
  <si>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</si>
  <si>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</si>
  <si>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</si>
  <si>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</si>
  <si>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</si>
  <si>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</si>
  <si>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</si>
  <si>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</si>
  <si>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</si>
  <si>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</si>
  <si>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</si>
  <si>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</si>
  <si>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</si>
  <si>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</si>
  <si>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</si>
  <si>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</si>
  <si>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</si>
  <si>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</si>
  <si>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</si>
  <si>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</si>
  <si>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</si>
  <si>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</si>
  <si>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</si>
  <si>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</si>
  <si>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</si>
  <si>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</si>
  <si>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</si>
  <si>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</si>
  <si>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</si>
  <si>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</si>
  <si>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</si>
  <si>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</si>
  <si>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</si>
  <si>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</si>
  <si>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</si>
  <si>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</si>
  <si>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</si>
  <si>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</si>
  <si>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</si>
  <si>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</si>
  <si>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</si>
  <si>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</si>
  <si>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</si>
  <si>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</si>
  <si>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</si>
  <si>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</si>
  <si>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</si>
  <si>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</si>
  <si>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</si>
  <si>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</si>
  <si>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</si>
  <si>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</si>
  <si>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</si>
  <si>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</si>
  <si>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</si>
  <si>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</si>
  <si>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</si>
  <si>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</si>
  <si>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</si>
  <si>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</si>
  <si>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</si>
  <si>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</si>
  <si>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</si>
  <si>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</si>
  <si>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</si>
  <si>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</si>
  <si>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</si>
  <si>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</si>
  <si>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</si>
  <si>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</si>
  <si>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</si>
  <si>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</si>
  <si>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</si>
  <si>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</si>
  <si>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</si>
  <si>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</si>
  <si>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</si>
  <si>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</si>
  <si>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</si>
  <si>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</si>
  <si>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</si>
  <si>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</si>
  <si>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</si>
  <si>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</si>
  <si>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</si>
  <si>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</si>
  <si>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</si>
  <si>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</si>
  <si>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</si>
  <si>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</si>
  <si>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</si>
  <si>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</si>
  <si>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</si>
  <si>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</si>
  <si>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</si>
  <si>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</si>
  <si>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</si>
  <si>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</si>
  <si>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</si>
  <si>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</si>
  <si>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</si>
  <si>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</si>
  <si>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</si>
  <si>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</si>
  <si>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</si>
  <si>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</si>
  <si>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</si>
  <si>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</si>
  <si>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</si>
  <si>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</si>
  <si>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</si>
  <si>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</si>
  <si>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</si>
  <si>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</si>
  <si>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</si>
  <si>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</si>
  <si>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</si>
  <si>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</si>
  <si>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</si>
  <si>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</si>
  <si>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</si>
  <si>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</si>
  <si>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</si>
  <si>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</si>
  <si>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</si>
  <si>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</si>
  <si>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</si>
  <si>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</si>
  <si>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</si>
  <si>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</si>
  <si>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</si>
  <si>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</si>
  <si>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</si>
  <si>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</si>
  <si>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</si>
  <si>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</si>
  <si>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</si>
  <si>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</si>
  <si>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</si>
  <si>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</si>
  <si>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</si>
  <si>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</si>
  <si>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</si>
  <si>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</si>
  <si>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</si>
  <si>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</si>
  <si>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</si>
  <si>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</si>
  <si>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</si>
  <si>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</si>
  <si>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</si>
  <si>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</si>
  <si>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</si>
  <si>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</si>
  <si>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</si>
  <si>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</si>
  <si>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</si>
  <si>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</si>
  <si>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</si>
  <si>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</si>
  <si>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</si>
  <si>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</si>
  <si>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</si>
  <si>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</si>
  <si>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</si>
  <si>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</si>
  <si>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</si>
  <si>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</si>
  <si>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</si>
  <si>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</si>
  <si>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</si>
  <si>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</si>
  <si>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</si>
  <si>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</si>
  <si>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</si>
  <si>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</si>
  <si>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</si>
  <si>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</si>
  <si>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</si>
  <si>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</si>
  <si>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</si>
  <si>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</si>
  <si>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</si>
  <si>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</si>
  <si>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</si>
  <si>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</si>
  <si>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</si>
  <si>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</si>
  <si>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</si>
  <si>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</si>
  <si>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</si>
  <si>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</si>
  <si>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</si>
  <si>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</si>
  <si>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</si>
  <si>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</si>
  <si>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</si>
  <si>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</si>
  <si>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</si>
  <si>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</si>
  <si>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</si>
  <si>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</si>
  <si>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</si>
  <si>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</si>
  <si>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</si>
  <si>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</si>
  <si>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</si>
  <si>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</si>
  <si>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</si>
  <si>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</si>
  <si>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</si>
  <si>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</si>
  <si>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</si>
  <si>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</si>
  <si>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</si>
  <si>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</si>
  <si>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</si>
  <si>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</si>
  <si>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</si>
  <si>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</si>
  <si>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</si>
  <si>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</si>
  <si>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</si>
  <si>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</si>
  <si>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</si>
  <si>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</si>
  <si>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</si>
  <si>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</si>
  <si>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</si>
  <si>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</si>
  <si>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</si>
  <si>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</si>
  <si>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</si>
  <si>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</si>
  <si>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</si>
  <si>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</si>
  <si>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</si>
  <si>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</si>
  <si>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</si>
  <si>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</si>
  <si>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</si>
  <si>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</si>
  <si>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</si>
  <si>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</si>
  <si>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</si>
  <si>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</si>
  <si>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</si>
  <si>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</si>
  <si>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</si>
  <si>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</si>
  <si>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</si>
  <si>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</si>
  <si>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</si>
  <si>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</si>
  <si>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</si>
  <si>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</si>
  <si>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</si>
  <si>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</si>
  <si>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</si>
  <si>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</si>
  <si>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</si>
  <si>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</si>
  <si>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</si>
  <si>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</si>
  <si>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</si>
  <si>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</si>
  <si>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</si>
  <si>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</si>
  <si>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</si>
  <si>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</si>
  <si>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</si>
  <si>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</si>
  <si>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</si>
  <si>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</si>
  <si>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</si>
  <si>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</si>
  <si>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</si>
  <si>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</si>
  <si>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</si>
  <si>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</si>
  <si>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</si>
  <si>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</si>
  <si>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</si>
  <si>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</si>
  <si>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</si>
  <si>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</si>
  <si>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</si>
  <si>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</si>
  <si>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</si>
  <si>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</si>
  <si>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</si>
  <si>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</si>
  <si>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</si>
  <si>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</si>
  <si>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</si>
  <si>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</si>
  <si>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</si>
  <si>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</si>
  <si>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</si>
  <si>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</si>
  <si>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</si>
  <si>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</si>
  <si>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</si>
  <si>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</si>
  <si>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</si>
  <si>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</si>
  <si>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</si>
  <si>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</si>
  <si>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</si>
  <si>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</si>
  <si>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</si>
  <si>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</si>
  <si>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</si>
  <si>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</si>
  <si>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</si>
  <si>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</si>
  <si>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</si>
  <si>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</si>
  <si>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</si>
  <si>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</si>
  <si>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</si>
  <si>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</si>
  <si>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</si>
  <si>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</si>
  <si>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</si>
  <si>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</si>
  <si>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</si>
  <si>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</si>
  <si>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</si>
  <si>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</si>
  <si>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</si>
  <si>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</si>
  <si>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</si>
  <si>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</si>
  <si>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</si>
  <si>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</si>
  <si>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</si>
  <si>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</si>
  <si>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</si>
  <si>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</si>
  <si>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</si>
  <si>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</si>
  <si>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</si>
  <si>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</si>
  <si>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</si>
  <si>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</si>
  <si>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</si>
  <si>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</si>
  <si>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</si>
  <si>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</si>
  <si>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</si>
  <si>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</si>
  <si>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</si>
  <si>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</si>
  <si>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</si>
  <si>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</si>
  <si>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</si>
  <si>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</si>
  <si>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</si>
  <si>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</si>
  <si>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</si>
  <si>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</si>
  <si>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</si>
  <si>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</si>
  <si>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</si>
  <si>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</si>
  <si>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</si>
  <si>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</si>
  <si>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</si>
  <si>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</si>
  <si>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</si>
  <si>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</si>
  <si>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</si>
  <si>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</si>
  <si>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</si>
  <si>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</si>
  <si>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</si>
  <si>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</si>
  <si>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</si>
  <si>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</si>
  <si>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</si>
  <si>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</si>
  <si>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</si>
  <si>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</si>
  <si>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</si>
  <si>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</si>
  <si>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</si>
  <si>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</si>
  <si>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</si>
  <si>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</si>
  <si>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</si>
  <si>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</si>
  <si>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</si>
  <si>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</si>
  <si>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</si>
  <si>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</si>
  <si>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</si>
  <si>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</si>
  <si>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</si>
  <si>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</si>
  <si>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</si>
  <si>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</si>
  <si>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</si>
  <si>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</si>
  <si>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</si>
  <si>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</si>
  <si>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</si>
  <si>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</si>
  <si>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</si>
  <si>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</si>
  <si>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</si>
  <si>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</si>
  <si>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</si>
  <si>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</si>
  <si>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</si>
  <si>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</si>
  <si>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</si>
  <si>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</si>
  <si>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</si>
  <si>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</si>
  <si>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</si>
  <si>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</si>
  <si>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</si>
  <si>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</si>
  <si>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</si>
  <si>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</si>
  <si>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</si>
  <si>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</si>
  <si>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</si>
  <si>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</si>
  <si>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</si>
  <si>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</si>
  <si>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</si>
  <si>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</si>
  <si>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</si>
  <si>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</si>
  <si>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</si>
  <si>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</si>
  <si>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</si>
  <si>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</si>
  <si>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</si>
  <si>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</si>
  <si>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</si>
  <si>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</si>
  <si>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</si>
  <si>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</si>
  <si>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</si>
  <si>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</si>
  <si>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</si>
  <si>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</si>
  <si>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</si>
  <si>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</si>
  <si>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</si>
  <si>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</si>
  <si>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</si>
  <si>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</si>
  <si>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</si>
  <si>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</si>
  <si>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</si>
  <si>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</si>
  <si>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</si>
  <si>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</si>
  <si>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</si>
  <si>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</si>
  <si>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</si>
  <si>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</si>
  <si>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</si>
  <si>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</si>
  <si>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</si>
  <si>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</si>
  <si>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</si>
  <si>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</si>
  <si>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</si>
  <si>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</si>
  <si>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</si>
  <si>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</si>
  <si>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</si>
  <si>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</si>
  <si>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</si>
  <si>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</si>
  <si>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</si>
  <si>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</si>
  <si>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</si>
  <si>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</si>
  <si>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</si>
  <si>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</si>
  <si>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</si>
  <si>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</si>
  <si>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</si>
  <si>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</si>
  <si>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</si>
  <si>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</si>
  <si>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</si>
  <si>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</si>
  <si>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</si>
  <si>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</si>
  <si>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</si>
  <si>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</si>
  <si>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</si>
  <si>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</si>
  <si>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</si>
  <si>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</si>
  <si>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</si>
  <si>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</si>
  <si>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</si>
  <si>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</si>
  <si>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</si>
  <si>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</si>
  <si>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</si>
  <si>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</si>
  <si>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</si>
  <si>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</si>
  <si>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</si>
  <si>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</si>
  <si>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</si>
  <si>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</si>
  <si>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</si>
  <si>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</si>
  <si>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</si>
  <si>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</si>
  <si>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</si>
  <si>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</si>
  <si>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</si>
  <si>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</si>
  <si>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</si>
  <si>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</si>
  <si>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</si>
  <si>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</si>
  <si>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</si>
  <si>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</si>
  <si>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</si>
  <si>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</si>
  <si>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</si>
  <si>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</si>
  <si>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</si>
  <si>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</si>
  <si>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</si>
  <si>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</si>
  <si>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</si>
  <si>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</si>
  <si>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</si>
  <si>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</si>
  <si>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</si>
  <si>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</si>
  <si>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</si>
  <si>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</si>
  <si>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</si>
  <si>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</si>
  <si>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</si>
  <si>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</si>
  <si>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</si>
  <si>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</si>
  <si>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</si>
  <si>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</si>
  <si>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</si>
  <si>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</si>
  <si>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</si>
  <si>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</si>
  <si>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</si>
  <si>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</si>
  <si>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</si>
  <si>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</si>
  <si>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</si>
  <si>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</si>
  <si>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</si>
  <si>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</si>
  <si>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</si>
  <si>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</si>
  <si>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</si>
  <si>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</si>
  <si>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</si>
  <si>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</si>
  <si>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</si>
  <si>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</si>
  <si>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</si>
  <si>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</si>
  <si>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</si>
  <si>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</si>
  <si>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</si>
  <si>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</si>
  <si>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</si>
  <si>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</si>
  <si>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</si>
  <si>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</si>
  <si>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</si>
  <si>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</si>
  <si>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</si>
  <si>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</si>
  <si>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</si>
  <si>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</si>
  <si>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</si>
  <si>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</si>
  <si>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</si>
  <si>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</si>
  <si>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</si>
  <si>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</si>
  <si>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</si>
  <si>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</si>
  <si>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</si>
  <si>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</si>
  <si>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</si>
  <si>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</si>
  <si>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</si>
  <si>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</si>
  <si>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</si>
  <si>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</si>
  <si>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</si>
  <si>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</si>
  <si>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</si>
  <si>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</si>
  <si>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</si>
  <si>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</si>
  <si>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</si>
  <si>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</si>
  <si>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</si>
  <si>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</si>
  <si>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</si>
  <si>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</si>
  <si>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</si>
  <si>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</si>
  <si>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</si>
  <si>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</si>
  <si>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</si>
  <si>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</si>
  <si>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</si>
  <si>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</si>
  <si>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</si>
  <si>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</si>
  <si>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</si>
  <si>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</si>
  <si>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</si>
  <si>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</si>
  <si>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</si>
  <si>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</si>
  <si>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</si>
  <si>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</si>
  <si>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</si>
  <si>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</si>
  <si>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</si>
  <si>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</si>
  <si>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</si>
  <si>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</si>
  <si>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</si>
  <si>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</si>
  <si>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</si>
  <si>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</si>
  <si>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</si>
  <si>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</si>
  <si>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</si>
  <si>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</si>
  <si>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</si>
  <si>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</si>
  <si>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</si>
  <si>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</si>
  <si>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</si>
  <si>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</si>
  <si>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</si>
  <si>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</si>
  <si>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</si>
  <si>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</si>
  <si>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</si>
  <si>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</si>
  <si>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</si>
  <si>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</si>
  <si>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</si>
  <si>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</si>
  <si>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</si>
  <si>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</si>
  <si>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</si>
  <si>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</si>
  <si>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</si>
  <si>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</si>
  <si>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</si>
  <si>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</si>
  <si>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</si>
  <si>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</si>
  <si>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</si>
  <si>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</si>
  <si>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</si>
  <si>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</si>
  <si>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</si>
  <si>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</si>
  <si>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</si>
  <si>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</si>
  <si>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</si>
  <si>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</si>
  <si>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</si>
  <si>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</si>
  <si>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</si>
  <si>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</si>
  <si>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</si>
  <si>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</si>
  <si>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</si>
  <si>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</si>
  <si>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</si>
  <si>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</si>
  <si>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</si>
  <si>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</si>
  <si>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</si>
  <si>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</si>
  <si>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</si>
  <si>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</si>
  <si>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</si>
  <si>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</si>
  <si>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</si>
  <si>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</si>
  <si>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</si>
  <si>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</si>
  <si>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</si>
  <si>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</si>
  <si>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</si>
  <si>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</si>
  <si>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</si>
  <si>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</si>
  <si>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</si>
  <si>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</si>
  <si>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</si>
  <si>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</si>
  <si>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</si>
  <si>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</si>
  <si>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</si>
  <si>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</si>
  <si>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</si>
  <si>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</si>
  <si>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</si>
  <si>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</si>
  <si>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</si>
  <si>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</si>
  <si>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</si>
  <si>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</si>
  <si>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</si>
  <si>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</si>
  <si>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</si>
  <si>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</si>
  <si>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</si>
  <si>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</si>
  <si>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</si>
  <si>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</si>
  <si>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</si>
  <si>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</si>
  <si>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</si>
  <si>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</si>
  <si>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</si>
  <si>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</si>
  <si>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</si>
  <si>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</si>
  <si>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</si>
  <si>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</si>
  <si>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</si>
  <si>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</si>
  <si>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</si>
  <si>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</si>
  <si>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</si>
  <si>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</si>
  <si>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</si>
  <si>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</si>
  <si>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</si>
  <si>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</si>
  <si>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</si>
  <si>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</si>
  <si>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</si>
  <si>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</si>
  <si>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</si>
  <si>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</si>
  <si>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</si>
  <si>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</si>
  <si>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</si>
  <si>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</si>
  <si>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</si>
  <si>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</si>
  <si>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</si>
  <si>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</si>
  <si>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</si>
  <si>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</si>
  <si>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</si>
  <si>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</si>
  <si>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</si>
  <si>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</si>
  <si>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</si>
  <si>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</si>
  <si>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</si>
  <si>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</si>
  <si>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</si>
  <si>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</si>
  <si>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</si>
  <si>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</si>
  <si>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</si>
  <si>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</si>
  <si>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</si>
  <si>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</si>
  <si>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</si>
  <si>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</si>
  <si>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</si>
  <si>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</si>
  <si>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</si>
  <si>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</si>
  <si>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</si>
  <si>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</si>
  <si>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</si>
  <si>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</si>
  <si>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</si>
  <si>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</si>
  <si>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</si>
  <si>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</si>
  <si>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</si>
  <si>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</si>
  <si>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</si>
  <si>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</si>
  <si>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</si>
  <si>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</si>
  <si>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</si>
  <si>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</si>
  <si>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</si>
  <si>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</si>
  <si>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</si>
  <si>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</si>
  <si>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</si>
  <si>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</si>
  <si>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</si>
  <si>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</si>
  <si>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</si>
  <si>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</si>
  <si>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</si>
  <si>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</si>
  <si>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</si>
  <si>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</si>
  <si>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</si>
  <si>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</si>
  <si>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</si>
  <si>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</si>
  <si>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</si>
  <si>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</si>
  <si>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</si>
  <si>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</si>
  <si>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</si>
  <si>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</si>
  <si>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</si>
  <si>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</si>
  <si>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</si>
  <si>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</si>
  <si>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</si>
  <si>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</si>
  <si>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</si>
  <si>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</si>
  <si>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</si>
  <si>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</si>
  <si>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</si>
  <si>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</si>
  <si>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</si>
  <si>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</si>
  <si>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</si>
  <si>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</si>
  <si>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</si>
  <si>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</si>
  <si>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</si>
  <si>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</si>
  <si>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</si>
  <si>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</si>
  <si>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</si>
  <si>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</si>
  <si>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</si>
  <si>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</si>
  <si>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</si>
  <si>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</si>
  <si>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</si>
  <si>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</si>
  <si>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</si>
  <si>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</si>
  <si>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</si>
  <si>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</si>
  <si>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</si>
  <si>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</si>
  <si>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</si>
  <si>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</si>
  <si>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</si>
  <si>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</si>
  <si>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</si>
  <si>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</si>
  <si>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</si>
  <si>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</si>
  <si>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</si>
  <si>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</si>
  <si>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</si>
  <si>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</si>
  <si>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</si>
  <si>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</si>
  <si>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</si>
  <si>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</si>
  <si>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</si>
  <si>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</si>
  <si>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</si>
  <si>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</si>
  <si>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</si>
  <si>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</si>
  <si>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</si>
  <si>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</si>
  <si>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</si>
  <si>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</si>
  <si>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</si>
  <si>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</si>
  <si>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</si>
  <si>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</si>
  <si>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</si>
  <si>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</si>
  <si>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</si>
  <si>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</si>
  <si>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</si>
  <si>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</si>
  <si>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</si>
  <si>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</si>
  <si>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</si>
  <si>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</si>
  <si>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</si>
  <si>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</si>
  <si>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</si>
  <si>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</si>
  <si>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</si>
  <si>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</si>
  <si>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</si>
  <si>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</si>
  <si>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</si>
  <si>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</si>
  <si>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</si>
  <si>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</si>
  <si>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</si>
  <si>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</si>
  <si>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</si>
  <si>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</si>
  <si>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</si>
  <si>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</si>
  <si>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</si>
  <si>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</si>
  <si>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</si>
  <si>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</si>
  <si>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</si>
  <si>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</si>
  <si>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</si>
  <si>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</si>
  <si>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</si>
  <si>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</si>
  <si>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</si>
  <si>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</si>
  <si>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</si>
  <si>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</si>
  <si>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</si>
  <si>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</si>
  <si>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</si>
  <si>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</si>
  <si>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</si>
  <si>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</si>
  <si>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</si>
  <si>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</si>
  <si>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</si>
  <si>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</si>
  <si>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</si>
  <si>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</si>
  <si>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</si>
  <si>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</si>
  <si>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</si>
  <si>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</si>
  <si>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</si>
  <si>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</si>
  <si>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</si>
  <si>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</si>
  <si>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</si>
  <si>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</si>
  <si>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</si>
  <si>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</si>
  <si>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</si>
  <si>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</si>
  <si>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</si>
  <si>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</si>
  <si>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</si>
  <si>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</si>
  <si>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</si>
  <si>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</si>
  <si>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</si>
  <si>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</si>
  <si>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</si>
  <si>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</si>
  <si>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</si>
  <si>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</si>
  <si>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</si>
  <si>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</si>
  <si>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</si>
  <si>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</si>
  <si>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</si>
  <si>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</si>
  <si>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</si>
  <si>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</si>
  <si>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</si>
  <si>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</si>
  <si>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</si>
  <si>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</si>
  <si>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</si>
  <si>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</si>
  <si>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</si>
  <si>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</si>
  <si>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</si>
  <si>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</si>
  <si>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</si>
  <si>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</si>
  <si>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</si>
  <si>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</si>
  <si>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</si>
  <si>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</si>
  <si>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</si>
  <si>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</si>
  <si>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</si>
  <si>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</si>
  <si>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</si>
  <si>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</si>
  <si>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</si>
  <si>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</si>
  <si>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</si>
  <si>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</si>
  <si>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</si>
  <si>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</si>
  <si>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</si>
  <si>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</si>
  <si>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</si>
  <si>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</si>
  <si>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</si>
  <si>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</si>
  <si>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</si>
  <si>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</si>
  <si>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</si>
  <si>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</si>
  <si>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</si>
  <si>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</si>
  <si>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</si>
  <si>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</si>
  <si>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</si>
  <si>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</si>
  <si>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</si>
  <si>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</si>
  <si>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</si>
  <si>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</si>
  <si>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</si>
  <si>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</si>
  <si>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</si>
  <si>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</si>
  <si>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</si>
  <si>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</si>
  <si>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</si>
  <si>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</si>
  <si>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</si>
  <si>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</si>
  <si>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</si>
  <si>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</si>
  <si>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</si>
  <si>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</si>
  <si>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</si>
  <si>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</si>
  <si>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</si>
  <si>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</si>
  <si>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</si>
  <si>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</si>
  <si>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</si>
  <si>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</si>
  <si>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</si>
  <si>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</si>
  <si>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</si>
  <si>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</si>
  <si>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</si>
  <si>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</si>
  <si>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</si>
  <si>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</si>
  <si>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</si>
  <si>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</si>
  <si>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</si>
  <si>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</si>
  <si>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</si>
  <si>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</si>
  <si>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</si>
  <si>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</si>
  <si>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</si>
  <si>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</si>
  <si>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</si>
  <si>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</si>
  <si>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</si>
  <si>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</si>
  <si>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</si>
  <si>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</si>
  <si>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</si>
  <si>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</si>
  <si>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</si>
  <si>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</si>
  <si>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</si>
  <si>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</si>
  <si>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</si>
  <si>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</si>
  <si>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</si>
  <si>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</si>
  <si>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</si>
  <si>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</si>
  <si>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</si>
  <si>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</si>
  <si>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</si>
  <si>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</si>
  <si>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</si>
  <si>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</si>
  <si>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</si>
  <si>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</si>
  <si>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</si>
  <si>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</si>
  <si>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</si>
  <si>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</si>
  <si>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</si>
  <si>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</si>
  <si>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</si>
  <si>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</si>
  <si>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</si>
  <si>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</si>
  <si>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</si>
  <si>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</si>
  <si>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</si>
  <si>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</si>
  <si>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</si>
  <si>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</si>
  <si>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</si>
  <si>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</si>
  <si>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</si>
  <si>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</si>
  <si>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</si>
  <si>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</si>
  <si>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</si>
  <si>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</si>
  <si>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</si>
  <si>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</si>
  <si>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</si>
  <si>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</si>
  <si>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</si>
  <si>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</si>
  <si>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</si>
  <si>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</si>
  <si>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</si>
  <si>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</si>
  <si>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</si>
  <si>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</si>
  <si>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</si>
  <si>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</si>
  <si>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</si>
  <si>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</si>
  <si>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</si>
  <si>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</si>
  <si>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</si>
  <si>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</si>
  <si>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</si>
  <si>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</si>
  <si>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</si>
  <si>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</si>
  <si>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</si>
  <si>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</si>
  <si>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</si>
  <si>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</si>
  <si>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</si>
  <si>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</si>
  <si>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</si>
  <si>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</si>
  <si>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</si>
  <si>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</si>
  <si>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</si>
  <si>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</si>
  <si>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</si>
  <si>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</si>
  <si>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</si>
  <si>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</si>
  <si>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</si>
  <si>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</si>
  <si>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</si>
  <si>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</si>
  <si>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</si>
  <si>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</si>
  <si>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</si>
  <si>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</si>
  <si>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</si>
  <si>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</si>
  <si>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</si>
  <si>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</si>
  <si>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</si>
  <si>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</si>
  <si>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</si>
  <si>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</si>
  <si>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</si>
  <si>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</si>
  <si>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</si>
  <si>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</si>
  <si>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</si>
  <si>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</si>
  <si>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</si>
  <si>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</si>
  <si>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</si>
  <si>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</si>
  <si>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</si>
  <si>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</si>
  <si>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</si>
  <si>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</si>
  <si>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</si>
  <si>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</si>
  <si>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</si>
  <si>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</si>
  <si>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</si>
  <si>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</si>
  <si>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</si>
  <si>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</si>
  <si>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</si>
  <si>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</si>
  <si>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</si>
  <si>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</si>
  <si>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</si>
  <si>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</si>
  <si>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</si>
  <si>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</si>
  <si>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</si>
  <si>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</si>
  <si>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</si>
  <si>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</si>
  <si>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</si>
  <si>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</si>
  <si>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</si>
  <si>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</si>
  <si>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</si>
  <si>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</si>
  <si>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</si>
  <si>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</si>
  <si>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</si>
  <si>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</si>
  <si>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</si>
  <si>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</si>
  <si>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</si>
  <si>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</si>
  <si>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</si>
  <si>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</si>
  <si>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</si>
  <si>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</si>
  <si>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</si>
  <si>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</si>
  <si>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</si>
  <si>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</si>
  <si>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</si>
  <si>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</si>
  <si>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</si>
  <si>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</si>
  <si>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</si>
  <si>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</si>
  <si>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</si>
  <si>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</si>
  <si>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</si>
  <si>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</si>
  <si>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</si>
  <si>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</si>
  <si>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</si>
  <si>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</si>
  <si>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</si>
  <si>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</si>
  <si>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</si>
  <si>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</si>
  <si>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</si>
  <si>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</si>
  <si>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</si>
  <si>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</si>
  <si>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</si>
  <si>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</si>
  <si>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</si>
  <si>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</si>
  <si>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</si>
  <si>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</si>
  <si>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</si>
  <si>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</si>
  <si>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</si>
  <si>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</si>
  <si>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</si>
  <si>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</si>
  <si>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</si>
  <si>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</si>
  <si>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</si>
  <si>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</si>
  <si>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</si>
  <si>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</si>
  <si>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</si>
  <si>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</si>
  <si>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</si>
  <si>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</si>
  <si>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</si>
  <si>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</si>
  <si>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</si>
  <si>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</si>
  <si>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</si>
  <si>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</si>
  <si>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</si>
  <si>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</si>
  <si>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</si>
  <si>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</si>
  <si>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</si>
  <si>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</si>
  <si>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</si>
  <si>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</si>
  <si>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</si>
  <si>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</si>
  <si>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</si>
  <si>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</si>
  <si>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</si>
  <si>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</si>
  <si>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</si>
  <si>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</si>
  <si>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</si>
  <si>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</si>
  <si>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</si>
  <si>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</si>
  <si>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</si>
  <si>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</si>
  <si>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</si>
  <si>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</si>
  <si>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</si>
  <si>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</si>
  <si>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</si>
  <si>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</si>
  <si>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</si>
  <si>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</si>
  <si>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</si>
  <si>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</si>
  <si>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</si>
  <si>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</si>
  <si>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</si>
  <si>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</si>
  <si>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</si>
  <si>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</si>
  <si>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</si>
  <si>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</si>
  <si>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</si>
  <si>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</si>
  <si>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</si>
  <si>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</si>
  <si>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</si>
  <si>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</si>
  <si>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</si>
  <si>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</si>
  <si>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</si>
  <si>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</si>
  <si>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</si>
  <si>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</si>
  <si>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</si>
  <si>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</si>
  <si>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</si>
  <si>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</si>
  <si>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</si>
  <si>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</si>
  <si>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</si>
  <si>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</si>
  <si>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</si>
  <si>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</si>
  <si>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</si>
  <si>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</si>
  <si>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</si>
  <si>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</si>
  <si>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</si>
  <si>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</si>
  <si>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</si>
  <si>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</si>
  <si>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</si>
  <si>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</si>
  <si>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</si>
  <si>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</si>
  <si>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</si>
  <si>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</si>
  <si>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</si>
  <si>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</si>
  <si>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</si>
  <si>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</si>
  <si>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</si>
  <si>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</si>
  <si>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</si>
  <si>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</si>
  <si>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</si>
  <si>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</si>
  <si>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</si>
  <si>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</si>
  <si>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</si>
  <si>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</si>
  <si>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</si>
  <si>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</si>
  <si>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</si>
  <si>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</si>
  <si>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</si>
  <si>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</si>
  <si>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</si>
  <si>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</si>
  <si>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</si>
  <si>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</si>
  <si>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</si>
  <si>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</si>
  <si>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</si>
  <si>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</si>
  <si>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</si>
  <si>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</si>
  <si>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</si>
  <si>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</si>
  <si>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</si>
  <si>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</si>
  <si>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</si>
  <si>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</si>
  <si>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</si>
  <si>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</si>
  <si>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</si>
  <si>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</si>
  <si>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</si>
  <si>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</si>
  <si>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</si>
  <si>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</si>
  <si>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</si>
  <si>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</si>
  <si>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</si>
  <si>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</si>
  <si>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</si>
  <si>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</si>
  <si>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</si>
  <si>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</si>
  <si>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</si>
  <si>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</si>
  <si>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</si>
  <si>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</si>
  <si>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</si>
  <si>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</si>
  <si>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</si>
  <si>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</si>
  <si>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</si>
  <si>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</si>
  <si>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</si>
  <si>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</si>
  <si>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</si>
  <si>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</si>
  <si>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</si>
  <si>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</si>
  <si>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</si>
  <si>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</si>
  <si>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</si>
  <si>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</si>
  <si>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</si>
  <si>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</si>
  <si>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</si>
  <si>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</si>
  <si>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</si>
  <si>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</si>
  <si>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</si>
  <si>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</si>
  <si>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</si>
  <si>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</si>
  <si>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</si>
  <si>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</si>
  <si>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</si>
  <si>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</si>
  <si>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</si>
  <si>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</si>
  <si>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</si>
  <si>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</si>
  <si>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</si>
  <si>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</si>
  <si>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</si>
  <si>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</si>
  <si>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</si>
  <si>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</si>
  <si>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</si>
  <si>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</si>
  <si>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</si>
  <si>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</si>
  <si>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</si>
  <si>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</si>
  <si>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</si>
  <si>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</si>
  <si>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</si>
  <si>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</si>
  <si>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</si>
  <si>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</si>
  <si>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</si>
  <si>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</si>
  <si>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</si>
  <si>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</si>
  <si>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</si>
  <si>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</si>
  <si>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</si>
  <si>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</si>
  <si>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</si>
  <si>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</si>
  <si>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</si>
  <si>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</si>
  <si>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</si>
  <si>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</si>
  <si>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</si>
  <si>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</si>
  <si>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</si>
  <si>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</si>
  <si>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</si>
  <si>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</si>
  <si>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</si>
  <si>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</si>
  <si>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</si>
  <si>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</si>
  <si>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</si>
  <si>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</si>
  <si>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</si>
  <si>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</si>
  <si>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</si>
  <si>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</si>
  <si>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</si>
  <si>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</si>
  <si>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</si>
  <si>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</si>
  <si>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</si>
  <si>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</si>
  <si>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</si>
  <si>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</si>
  <si>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</si>
  <si>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</si>
  <si>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</si>
  <si>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</si>
  <si>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</si>
  <si>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</si>
  <si>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</si>
  <si>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</si>
  <si>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</si>
  <si>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</si>
  <si>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</si>
  <si>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</si>
  <si>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</si>
  <si>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</si>
  <si>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</si>
  <si>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</si>
  <si>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</si>
  <si>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</si>
  <si>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</si>
  <si>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</si>
  <si>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</si>
  <si>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</si>
  <si>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</si>
  <si>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</si>
  <si>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</si>
  <si>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</si>
  <si>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</si>
  <si>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</si>
  <si>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</si>
  <si>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</si>
  <si>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</si>
  <si>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</si>
  <si>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</si>
  <si>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</si>
  <si>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</si>
  <si>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</si>
  <si>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</si>
  <si>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</si>
  <si>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</si>
  <si>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</si>
  <si>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</si>
  <si>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</si>
  <si>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</si>
  <si>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</si>
  <si>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</si>
  <si>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</si>
  <si>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</si>
  <si>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</si>
  <si>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</si>
  <si>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</si>
  <si>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</si>
  <si>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</si>
  <si>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</si>
  <si>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</si>
  <si>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</si>
  <si>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</si>
  <si>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</si>
  <si>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</si>
  <si>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</si>
  <si>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</si>
  <si>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</si>
  <si>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</si>
  <si>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</si>
  <si>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</si>
  <si>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</si>
  <si>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</si>
  <si>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</si>
  <si>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</si>
  <si>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</si>
  <si>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</si>
  <si>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</si>
  <si>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</si>
  <si>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</si>
  <si>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</si>
  <si>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</si>
  <si>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</si>
  <si>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</si>
  <si>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</si>
  <si>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</si>
  <si>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</si>
  <si>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</si>
  <si>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</si>
  <si>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</si>
  <si>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</si>
  <si>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</si>
  <si>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</si>
  <si>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</si>
  <si>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</si>
  <si>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</si>
  <si>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</si>
  <si>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</si>
  <si>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</si>
  <si>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</si>
  <si>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</si>
  <si>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</si>
  <si>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</si>
  <si>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</si>
  <si>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</si>
  <si>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</si>
  <si>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</si>
  <si>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</si>
  <si>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</si>
  <si>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</si>
  <si>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</si>
  <si>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</si>
  <si>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</si>
  <si>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</si>
  <si>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</si>
  <si>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</si>
  <si>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</si>
  <si>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</si>
  <si>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</si>
  <si>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</si>
  <si>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</si>
  <si>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</si>
  <si>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</si>
  <si>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</si>
  <si>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</si>
  <si>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</si>
  <si>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</si>
  <si>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</si>
  <si>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</si>
  <si>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</si>
  <si>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</si>
  <si>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</si>
  <si>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</si>
  <si>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</si>
  <si>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</si>
  <si>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</si>
  <si>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</si>
  <si>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</si>
  <si>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</si>
  <si>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</si>
  <si>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</si>
  <si>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</si>
  <si>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</si>
  <si>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</si>
  <si>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</si>
  <si>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</si>
  <si>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</si>
  <si>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</si>
  <si>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</si>
  <si>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</si>
  <si>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</si>
  <si>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</si>
  <si>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</si>
  <si>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</si>
  <si>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</si>
  <si>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</si>
  <si>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</si>
  <si>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</si>
  <si>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</si>
  <si>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</si>
  <si>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</si>
  <si>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</si>
  <si>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</si>
  <si>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</si>
  <si>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</si>
  <si>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</si>
  <si>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</si>
  <si>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</si>
  <si>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</si>
  <si>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</si>
  <si>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</si>
  <si>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</si>
  <si>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</si>
  <si>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</si>
  <si>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</si>
  <si>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</si>
  <si>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</si>
  <si>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</si>
  <si>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</si>
  <si>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</si>
  <si>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</si>
  <si>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</si>
  <si>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</si>
  <si>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</si>
  <si>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</si>
  <si>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</si>
  <si>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</si>
  <si>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</si>
  <si>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</si>
  <si>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</si>
  <si>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</si>
  <si>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</si>
  <si>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</si>
  <si>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</si>
  <si>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</si>
  <si>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</si>
  <si>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</si>
  <si>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</si>
  <si>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</si>
  <si>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</si>
  <si>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</si>
  <si>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</si>
  <si>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</si>
  <si>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</si>
  <si>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</si>
  <si>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</si>
  <si>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</si>
  <si>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</si>
  <si>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</si>
  <si>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</si>
  <si>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</si>
  <si>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</si>
  <si>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</si>
  <si>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</si>
  <si>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</si>
  <si>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</si>
  <si>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</si>
  <si>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</si>
  <si>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</si>
  <si>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</si>
  <si>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</si>
  <si>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</si>
  <si>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</si>
  <si>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</si>
  <si>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</si>
  <si>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</si>
  <si>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</si>
  <si>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</si>
  <si>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</si>
  <si>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</si>
  <si>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</si>
  <si>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</si>
  <si>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</si>
  <si>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</si>
  <si>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</si>
  <si>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</si>
  <si>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</si>
  <si>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</si>
  <si>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</si>
  <si>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</si>
  <si>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</si>
  <si>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</si>
  <si>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</si>
  <si>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</si>
  <si>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</si>
  <si>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</si>
  <si>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</si>
  <si>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</si>
  <si>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</si>
  <si>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</si>
  <si>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</si>
  <si>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</si>
  <si>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</si>
  <si>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</si>
  <si>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</si>
  <si>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</si>
  <si>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</si>
  <si>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</si>
  <si>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</si>
  <si>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</si>
  <si>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</si>
  <si>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</si>
  <si>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</si>
  <si>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</si>
  <si>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</si>
  <si>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</si>
  <si>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</si>
  <si>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</si>
  <si>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</si>
  <si>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</si>
  <si>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</si>
  <si>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</si>
  <si>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</si>
  <si>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</si>
  <si>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</si>
  <si>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</si>
  <si>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</si>
  <si>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</si>
  <si>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</si>
  <si>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</si>
  <si>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</si>
  <si>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</si>
  <si>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</si>
  <si>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</si>
  <si>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</si>
  <si>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</si>
  <si>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</si>
  <si>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</si>
  <si>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</si>
  <si>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</si>
  <si>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</si>
  <si>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</si>
  <si>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</si>
  <si>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</si>
  <si>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</si>
  <si>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</si>
  <si>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</si>
  <si>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</si>
  <si>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</si>
  <si>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</si>
  <si>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</si>
  <si>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</si>
  <si>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</si>
  <si>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</si>
  <si>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</si>
  <si>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</si>
  <si>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</si>
  <si>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</si>
  <si>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</si>
  <si>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</si>
  <si>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</si>
  <si>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</si>
  <si>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</si>
  <si>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</si>
  <si>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</si>
  <si>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</si>
  <si>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</si>
  <si>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</si>
  <si>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</si>
  <si>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</si>
  <si>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</si>
  <si>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</si>
  <si>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</si>
  <si>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</si>
  <si>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</si>
  <si>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</si>
  <si>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</si>
  <si>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</si>
  <si>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</si>
  <si>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</si>
  <si>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</si>
  <si>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</si>
  <si>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</si>
  <si>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</si>
  <si>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</si>
  <si>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</si>
  <si>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</si>
  <si>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</si>
  <si>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</si>
  <si>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</si>
  <si>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</si>
  <si>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</si>
  <si>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</si>
  <si>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</si>
  <si>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</si>
  <si>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</si>
  <si>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</si>
  <si>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</si>
  <si>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</si>
  <si>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</si>
  <si>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</si>
  <si>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</si>
  <si>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</si>
  <si>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</si>
  <si>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</si>
  <si>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</si>
  <si>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</si>
  <si>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</si>
  <si>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</si>
  <si>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</si>
  <si>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</si>
  <si>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</si>
  <si>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</si>
  <si>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</si>
  <si>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</si>
  <si>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</si>
  <si>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</si>
  <si>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</si>
  <si>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</si>
  <si>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</si>
  <si>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</si>
  <si>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</si>
  <si>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</si>
  <si>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</si>
  <si>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</si>
  <si>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</si>
  <si>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</si>
  <si>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</si>
  <si>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</si>
  <si>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</si>
  <si>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</si>
  <si>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</si>
  <si>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</si>
  <si>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</si>
  <si>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</si>
  <si>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</si>
  <si>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</si>
  <si>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</si>
  <si>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</si>
  <si>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</si>
  <si>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</si>
  <si>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</si>
  <si>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</si>
  <si>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</si>
  <si>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</si>
  <si>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</si>
  <si>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</si>
  <si>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</si>
  <si>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</si>
  <si>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</si>
  <si>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</si>
  <si>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</si>
  <si>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</si>
  <si>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</si>
  <si>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</si>
  <si>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</si>
  <si>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</si>
  <si>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</si>
  <si>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</si>
  <si>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</si>
  <si>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</si>
  <si>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</si>
  <si>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</si>
  <si>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</si>
  <si>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</si>
  <si>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</si>
  <si>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</si>
  <si>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</si>
  <si>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</si>
  <si>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</si>
  <si>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</si>
  <si>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</si>
  <si>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</si>
  <si>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</si>
  <si>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</si>
  <si>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</si>
  <si>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</si>
  <si>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</si>
  <si>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</si>
  <si>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</si>
  <si>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</si>
  <si>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</si>
  <si>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</si>
  <si>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</si>
  <si>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</si>
  <si>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</si>
  <si>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</si>
  <si>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</si>
  <si>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</si>
  <si>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</si>
  <si>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</si>
  <si>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</si>
  <si>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</si>
  <si>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</si>
  <si>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</si>
  <si>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</si>
  <si>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</si>
  <si>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</si>
  <si>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</si>
  <si>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</si>
  <si>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</si>
  <si>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</si>
  <si>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</si>
  <si>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</si>
  <si>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</si>
  <si>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</si>
  <si>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</si>
  <si>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</si>
  <si>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</si>
  <si>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</si>
  <si>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</si>
  <si>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</si>
  <si>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</si>
  <si>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</si>
  <si>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</si>
  <si>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</si>
  <si>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</si>
  <si>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</si>
  <si>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</si>
  <si>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</si>
  <si>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</si>
  <si>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</si>
  <si>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</si>
  <si>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</si>
  <si>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</si>
  <si>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</si>
  <si>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</si>
  <si>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</si>
  <si>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</si>
  <si>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</si>
  <si>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</si>
  <si>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</si>
  <si>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</si>
  <si>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</si>
  <si>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</si>
  <si>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</si>
  <si>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</si>
  <si>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</si>
  <si>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</si>
  <si>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</si>
  <si>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</si>
  <si>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</si>
  <si>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</si>
  <si>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</si>
  <si>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</si>
  <si>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</si>
  <si>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</si>
  <si>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</si>
  <si>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</si>
  <si>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</si>
  <si>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</si>
  <si>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</si>
  <si>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</si>
  <si>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</si>
  <si>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</si>
  <si>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</si>
  <si>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</si>
  <si>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</si>
  <si>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</si>
  <si>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</si>
  <si>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</si>
  <si>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</si>
  <si>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</si>
  <si>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</si>
  <si>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</si>
  <si>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</si>
  <si>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</si>
  <si>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</si>
  <si>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</si>
  <si>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</si>
  <si>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</si>
  <si>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</si>
  <si>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</si>
  <si>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</si>
  <si>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</si>
  <si>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</si>
  <si>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</si>
  <si>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</si>
  <si>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</si>
  <si>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</si>
  <si>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</si>
  <si>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</si>
  <si>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</si>
  <si>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</si>
  <si>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</si>
  <si>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</si>
  <si>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</si>
  <si>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</si>
  <si>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</si>
  <si>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</si>
  <si>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</si>
  <si>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</si>
  <si>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</si>
  <si>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</si>
  <si>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</si>
  <si>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</si>
  <si>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</si>
  <si>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</si>
  <si>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</si>
  <si>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</si>
  <si>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</si>
  <si>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</si>
  <si>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</si>
  <si>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</si>
  <si>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</si>
  <si>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</si>
  <si>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</si>
  <si>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</si>
  <si>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</si>
  <si>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</si>
  <si>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</si>
  <si>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</si>
  <si>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</si>
  <si>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</si>
  <si>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</si>
  <si>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</si>
  <si>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</si>
  <si>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</si>
  <si>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</si>
  <si>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</si>
  <si>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</si>
  <si>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</si>
  <si>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</si>
  <si>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</si>
  <si>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</si>
  <si>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</si>
  <si>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</si>
  <si>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</si>
  <si>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</si>
  <si>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</si>
  <si>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</si>
  <si>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</si>
  <si>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</si>
  <si>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</si>
  <si>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</si>
  <si>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</si>
  <si>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</si>
  <si>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</si>
  <si>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</si>
  <si>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</si>
  <si>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</si>
  <si>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</si>
  <si>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</si>
  <si>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</si>
  <si>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</si>
  <si>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</si>
  <si>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</si>
  <si>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</si>
  <si>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</si>
  <si>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</si>
  <si>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</si>
  <si>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</si>
  <si>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</si>
  <si>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</si>
  <si>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</si>
  <si>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</si>
  <si>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</si>
  <si>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</si>
  <si>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</si>
  <si>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</si>
  <si>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</si>
  <si>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</si>
  <si>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</si>
  <si>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</si>
  <si>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</si>
  <si>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</si>
  <si>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</si>
  <si>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</si>
  <si>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</si>
  <si>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</si>
  <si>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</si>
  <si>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</si>
  <si>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</si>
  <si>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</si>
  <si>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</si>
  <si>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</si>
  <si>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</si>
  <si>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</si>
  <si>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</si>
  <si>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</si>
  <si>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</si>
  <si>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</si>
  <si>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</si>
  <si>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</si>
  <si>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</si>
  <si>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</si>
  <si>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</si>
  <si>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</si>
  <si>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</si>
  <si>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</si>
  <si>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</si>
  <si>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</si>
  <si>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</si>
  <si>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</si>
  <si>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</si>
  <si>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</si>
  <si>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</si>
  <si>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</si>
  <si>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</si>
  <si>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</si>
  <si>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</si>
  <si>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</si>
  <si>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</si>
  <si>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</si>
  <si>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</si>
  <si>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</si>
  <si>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</si>
  <si>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</si>
  <si>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</si>
  <si>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</si>
  <si>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</si>
  <si>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</si>
  <si>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</si>
  <si>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</si>
  <si>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</si>
  <si>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</si>
  <si>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</si>
  <si>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</si>
  <si>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</si>
  <si>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</si>
  <si>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</si>
  <si>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</si>
  <si>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</si>
  <si>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</si>
  <si>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</si>
  <si>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</si>
  <si>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</si>
  <si>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</si>
  <si>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</si>
  <si>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</si>
  <si>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</si>
  <si>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</si>
  <si>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</si>
  <si>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</si>
  <si>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</si>
  <si>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</si>
  <si>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</si>
  <si>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</si>
  <si>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</si>
  <si>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</si>
  <si>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</si>
  <si>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</si>
  <si>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</si>
  <si>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</si>
  <si>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</si>
  <si>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</si>
  <si>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</si>
  <si>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</si>
  <si>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</si>
  <si>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</si>
  <si>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</si>
  <si>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</si>
  <si>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</si>
  <si>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</si>
  <si>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</si>
  <si>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</si>
  <si>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</si>
  <si>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</si>
  <si>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</si>
  <si>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</si>
  <si>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</si>
  <si>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</si>
  <si>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</si>
  <si>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</si>
  <si>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</si>
  <si>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</si>
  <si>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</si>
  <si>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</si>
  <si>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</si>
  <si>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</si>
  <si>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</si>
  <si>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</si>
  <si>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</si>
  <si>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</si>
  <si>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</si>
  <si>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</si>
  <si>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</si>
  <si>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</si>
  <si>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</si>
  <si>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</si>
  <si>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</si>
  <si>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</si>
  <si>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</si>
  <si>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</si>
  <si>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</si>
  <si>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</si>
  <si>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</si>
  <si>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</si>
  <si>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</si>
  <si>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</si>
  <si>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</si>
  <si>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</si>
  <si>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</si>
  <si>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</si>
  <si>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</si>
  <si>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</si>
  <si>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</si>
  <si>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</si>
  <si>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</si>
  <si>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</si>
  <si>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</si>
  <si>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</si>
  <si>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</si>
  <si>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</si>
  <si>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</si>
  <si>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</si>
  <si>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</si>
  <si>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</si>
  <si>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</si>
  <si>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</si>
  <si>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</si>
  <si>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</si>
  <si>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</si>
  <si>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</si>
  <si>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</si>
  <si>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</si>
  <si>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</si>
  <si>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</si>
  <si>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</si>
  <si>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</si>
  <si>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</si>
  <si>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</si>
  <si>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</si>
  <si>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</si>
  <si>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</si>
  <si>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</si>
  <si>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</si>
  <si>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</si>
  <si>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</si>
  <si>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</si>
  <si>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</si>
  <si>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</si>
  <si>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</si>
  <si>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</si>
  <si>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</si>
  <si>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</si>
  <si>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</si>
  <si>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</si>
  <si>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</si>
  <si>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</si>
  <si>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</si>
  <si>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</si>
  <si>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</si>
  <si>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</si>
  <si>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</si>
  <si>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</si>
  <si>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</si>
  <si>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</si>
  <si>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</si>
  <si>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</si>
  <si>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</si>
  <si>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</si>
  <si>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</si>
  <si>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</si>
  <si>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</si>
  <si>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</si>
  <si>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</si>
  <si>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</si>
  <si>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</si>
  <si>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</si>
  <si>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</si>
  <si>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</si>
  <si>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</si>
  <si>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</si>
  <si>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</si>
  <si>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</si>
  <si>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</si>
  <si>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</si>
  <si>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</si>
  <si>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</si>
  <si>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</si>
  <si>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</si>
  <si>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</si>
  <si>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</si>
  <si>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</si>
  <si>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</si>
  <si>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</si>
  <si>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</si>
  <si>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</si>
  <si>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</si>
  <si>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</si>
  <si>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</si>
  <si>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</si>
  <si>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</si>
  <si>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</si>
  <si>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</si>
  <si>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</si>
  <si>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</si>
  <si>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</si>
  <si>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</si>
  <si>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</si>
  <si>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</si>
  <si>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</si>
  <si>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</si>
  <si>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</si>
  <si>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</si>
  <si>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</si>
  <si>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</si>
  <si>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</si>
  <si>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</si>
  <si>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</si>
  <si>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</si>
  <si>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</si>
  <si>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</si>
  <si>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</si>
  <si>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</si>
  <si>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</si>
  <si>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</si>
  <si>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</si>
  <si>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</si>
  <si>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</si>
  <si>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</si>
  <si>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</si>
  <si>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</si>
  <si>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</si>
  <si>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</si>
  <si>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</si>
  <si>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</si>
  <si>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</si>
  <si>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</si>
  <si>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</si>
  <si>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</si>
  <si>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</si>
  <si>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</si>
  <si>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</si>
  <si>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</si>
  <si>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</si>
  <si>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</si>
  <si>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</si>
  <si>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</si>
  <si>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</si>
  <si>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</si>
  <si>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</si>
  <si>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</si>
  <si>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</si>
  <si>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</si>
  <si>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</si>
  <si>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</si>
  <si>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</si>
  <si>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</si>
  <si>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</si>
  <si>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</si>
  <si>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</si>
  <si>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</si>
  <si>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</si>
  <si>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</si>
  <si>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</si>
  <si>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</si>
  <si>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</si>
  <si>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</si>
  <si>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</si>
  <si>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</si>
  <si>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</si>
  <si>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</si>
  <si>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</si>
  <si>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</si>
  <si>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</si>
  <si>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</si>
  <si>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</si>
  <si>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</si>
  <si>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</si>
  <si>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</si>
  <si>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</si>
  <si>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</si>
  <si>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</si>
  <si>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</si>
  <si>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</si>
  <si>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</si>
  <si>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</si>
  <si>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</si>
  <si>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</si>
  <si>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</si>
  <si>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</si>
  <si>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</si>
  <si>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</si>
  <si>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</si>
  <si>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</si>
  <si>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</si>
  <si>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</si>
  <si>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</si>
  <si>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</si>
  <si>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</si>
  <si>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</si>
  <si>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</si>
  <si>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</si>
  <si>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</si>
  <si>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</si>
  <si>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</si>
  <si>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</si>
  <si>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</si>
  <si>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</si>
  <si>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</si>
  <si>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</si>
  <si>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</si>
  <si>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</si>
  <si>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</si>
  <si>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</si>
  <si>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</si>
  <si>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</si>
  <si>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</si>
  <si>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</si>
  <si>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</si>
  <si>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</si>
  <si>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</si>
  <si>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</si>
  <si>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</si>
  <si>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</si>
  <si>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</si>
  <si>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</si>
  <si>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</si>
  <si>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</si>
  <si>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</si>
  <si>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</si>
  <si>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</si>
  <si>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</si>
  <si>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</si>
  <si>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</si>
  <si>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</si>
  <si>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</si>
  <si>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</si>
  <si>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</si>
  <si>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</si>
  <si>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</si>
  <si>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</si>
  <si>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</si>
  <si>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</si>
  <si>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</si>
  <si>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</si>
  <si>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</si>
  <si>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</si>
  <si>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</si>
  <si>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</si>
  <si>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</si>
  <si>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</si>
  <si>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</si>
  <si>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</si>
  <si>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</si>
  <si>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</si>
  <si>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</si>
  <si>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</si>
  <si>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</si>
  <si>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</si>
  <si>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</si>
  <si>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</si>
  <si>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</si>
  <si>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</si>
  <si>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</si>
  <si>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</si>
  <si>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</si>
  <si>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</si>
  <si>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</si>
  <si>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</si>
  <si>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</si>
  <si>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</si>
  <si>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</si>
  <si>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</si>
  <si>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</si>
  <si>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</si>
  <si>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</si>
  <si>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</si>
  <si>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</si>
  <si>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</si>
  <si>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</si>
  <si>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</si>
  <si>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</si>
  <si>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</si>
  <si>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</si>
  <si>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</si>
  <si>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</si>
  <si>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</si>
  <si>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</si>
  <si>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</si>
  <si>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</si>
  <si>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</si>
  <si>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</si>
  <si>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</si>
  <si>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</si>
  <si>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</si>
  <si>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</si>
  <si>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</si>
  <si>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</si>
  <si>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</si>
  <si>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</si>
  <si>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</si>
  <si>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</si>
  <si>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</si>
  <si>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</si>
  <si>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</si>
  <si>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</si>
  <si>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</si>
  <si>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</si>
  <si>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</si>
  <si>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</si>
  <si>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</si>
  <si>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</si>
  <si>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</si>
  <si>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</si>
  <si>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</si>
  <si>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</si>
  <si>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</si>
  <si>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</si>
  <si>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</si>
  <si>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</si>
  <si>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</si>
  <si>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</si>
  <si>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</si>
  <si>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</si>
  <si>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</si>
  <si>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</si>
  <si>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</si>
  <si>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</si>
  <si>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</si>
  <si>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</si>
  <si>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</si>
  <si>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</si>
  <si>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</si>
  <si>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</si>
  <si>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</si>
  <si>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</si>
  <si>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</si>
  <si>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</si>
  <si>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</si>
  <si>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</si>
  <si>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</si>
  <si>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</si>
  <si>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</si>
  <si>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</si>
  <si>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</si>
  <si>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</si>
  <si>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</si>
  <si>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</si>
  <si>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</si>
  <si>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</si>
  <si>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</si>
  <si>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</si>
  <si>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</si>
  <si>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</si>
  <si>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</si>
  <si>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</si>
  <si>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</si>
  <si>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</si>
  <si>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</si>
  <si>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</si>
  <si>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</si>
  <si>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</si>
  <si>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</si>
  <si>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</si>
  <si>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</si>
  <si>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</si>
  <si>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</si>
  <si>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</si>
  <si>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</si>
  <si>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</si>
  <si>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</si>
  <si>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</si>
  <si>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</si>
  <si>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</si>
  <si>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</si>
  <si>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</si>
  <si>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</si>
  <si>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</si>
  <si>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</si>
  <si>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</si>
  <si>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</si>
  <si>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</si>
  <si>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</si>
  <si>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</si>
  <si>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</si>
  <si>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</si>
  <si>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</si>
  <si>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</si>
  <si>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</si>
  <si>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</si>
  <si>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</si>
  <si>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</si>
  <si>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</si>
  <si>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</si>
  <si>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</si>
  <si>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</si>
  <si>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</si>
  <si>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</si>
  <si>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</si>
  <si>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</si>
  <si>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</si>
  <si>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</si>
  <si>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</si>
  <si>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</si>
  <si>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</si>
  <si>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</si>
  <si>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</si>
  <si>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</si>
  <si>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</si>
  <si>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</si>
  <si>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</si>
  <si>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</si>
  <si>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</si>
  <si>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</si>
  <si>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</si>
  <si>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</si>
  <si>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</si>
  <si>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</si>
  <si>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</si>
  <si>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</si>
  <si>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</si>
  <si>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</si>
  <si>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</si>
  <si>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</si>
  <si>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</si>
  <si>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</si>
  <si>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</si>
  <si>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</si>
  <si>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</si>
  <si>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</si>
  <si>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</si>
  <si>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</si>
  <si>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</si>
  <si>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</si>
  <si>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</si>
  <si>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</si>
  <si>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</si>
  <si>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</si>
  <si>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</si>
  <si>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</si>
  <si>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</si>
  <si>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</si>
  <si>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</si>
  <si>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</si>
  <si>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</si>
  <si>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</si>
  <si>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</si>
  <si>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</si>
  <si>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</si>
  <si>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</si>
  <si>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</si>
  <si>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</si>
  <si>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</si>
  <si>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</si>
  <si>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</si>
  <si>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</si>
  <si>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</si>
  <si>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</si>
  <si>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</si>
  <si>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</si>
  <si>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</si>
  <si>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</si>
  <si>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</si>
  <si>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</si>
  <si>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</si>
  <si>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</si>
  <si>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</si>
  <si>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</si>
  <si>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</si>
  <si>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</si>
  <si>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</si>
  <si>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</si>
  <si>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</si>
  <si>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</si>
  <si>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</si>
  <si>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</si>
  <si>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</si>
  <si>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</si>
  <si>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</si>
  <si>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</si>
  <si>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</si>
  <si>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</si>
  <si>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</si>
  <si>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</si>
  <si>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</si>
  <si>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</si>
  <si>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</si>
  <si>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</si>
  <si>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</si>
  <si>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</si>
  <si>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</si>
  <si>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</si>
  <si>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</si>
  <si>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</si>
  <si>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</si>
  <si>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</si>
  <si>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</si>
  <si>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</si>
  <si>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</si>
  <si>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</si>
  <si>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</si>
  <si>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</si>
  <si>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</si>
  <si>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</si>
  <si>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</si>
  <si>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</si>
  <si>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</si>
  <si>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</si>
  <si>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</si>
  <si>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</si>
  <si>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</si>
  <si>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</si>
  <si>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</si>
  <si>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</si>
  <si>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</si>
  <si>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</si>
  <si>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</si>
  <si>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</si>
  <si>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</si>
  <si>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</si>
  <si>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</si>
  <si>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</si>
  <si>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</si>
  <si>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</si>
  <si>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</si>
  <si>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</si>
  <si>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</si>
  <si>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</si>
  <si>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</si>
  <si>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</si>
  <si>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</si>
  <si>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</si>
  <si>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</si>
  <si>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</si>
  <si>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</si>
  <si>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</si>
  <si>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</si>
  <si>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</si>
  <si>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</si>
  <si>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</si>
  <si>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</si>
  <si>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</si>
  <si>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</si>
  <si>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</si>
  <si>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</si>
  <si>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</si>
  <si>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</si>
  <si>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</si>
  <si>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</si>
  <si>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</si>
  <si>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</si>
  <si>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</si>
  <si>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</si>
  <si>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</si>
  <si>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</si>
  <si>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</si>
  <si>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</si>
  <si>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</si>
  <si>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</si>
  <si>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</si>
  <si>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</si>
  <si>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</si>
  <si>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</si>
  <si>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</si>
  <si>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</si>
  <si>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</si>
  <si>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</si>
  <si>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</si>
  <si>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</si>
  <si>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</si>
  <si>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</si>
  <si>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</si>
  <si>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</si>
  <si>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</si>
  <si>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</si>
  <si>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</si>
  <si>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</si>
  <si>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</si>
  <si>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</si>
  <si>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</si>
  <si>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</si>
  <si>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</si>
  <si>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</si>
  <si>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</si>
  <si>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</si>
  <si>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</si>
  <si>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</si>
  <si>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</si>
  <si>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</si>
  <si>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</si>
  <si>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</si>
  <si>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</si>
  <si>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</si>
  <si>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</si>
  <si>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</si>
  <si>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</si>
  <si>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</si>
  <si>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</si>
  <si>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</si>
  <si>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</si>
  <si>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</si>
  <si>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</si>
  <si>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</si>
  <si>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</si>
  <si>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</si>
  <si>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</si>
  <si>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</si>
  <si>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</si>
  <si>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</si>
  <si>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</si>
  <si>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</si>
  <si>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</si>
  <si>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</si>
  <si>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</si>
  <si>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</si>
  <si>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</si>
  <si>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</si>
  <si>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</si>
  <si>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</si>
  <si>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</si>
  <si>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</si>
  <si>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</si>
  <si>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</si>
  <si>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</si>
  <si>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</si>
  <si>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</si>
  <si>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</si>
  <si>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</si>
  <si>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</si>
  <si>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</si>
  <si>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</si>
  <si>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</si>
  <si>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</si>
  <si>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</si>
  <si>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</si>
  <si>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</si>
  <si>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</si>
  <si>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</si>
  <si>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</si>
  <si>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</si>
  <si>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</si>
  <si>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</si>
  <si>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</si>
  <si>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</si>
  <si>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</si>
  <si>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</si>
  <si>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</si>
  <si>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</si>
  <si>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</si>
  <si>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</si>
  <si>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</si>
  <si>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</si>
  <si>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</si>
  <si>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</si>
  <si>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</si>
  <si>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</si>
  <si>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</si>
  <si>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</si>
  <si>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</si>
  <si>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</si>
  <si>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</si>
  <si>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</si>
  <si>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</si>
  <si>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</si>
  <si>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</si>
  <si>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</si>
  <si>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</si>
  <si>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</si>
  <si>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</si>
  <si>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</si>
  <si>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</si>
  <si>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</si>
  <si>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</si>
  <si>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</si>
  <si>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</si>
  <si>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</si>
  <si>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</si>
  <si>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</si>
  <si>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</si>
  <si>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</si>
  <si>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</si>
  <si>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</si>
  <si>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</si>
  <si>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</si>
  <si>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</si>
  <si>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</si>
  <si>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</si>
  <si>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</si>
  <si>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</si>
  <si>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</si>
  <si>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</si>
  <si>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</si>
  <si>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</si>
  <si>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</si>
  <si>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</si>
  <si>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</si>
  <si>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</si>
  <si>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</si>
  <si>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</si>
  <si>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</si>
  <si>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</si>
  <si>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</si>
  <si>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</si>
  <si>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</si>
  <si>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</si>
  <si>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</si>
  <si>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</si>
  <si>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</si>
  <si>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</si>
  <si>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</si>
  <si>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</si>
  <si>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</si>
  <si>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</si>
  <si>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</si>
  <si>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</si>
  <si>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</si>
  <si>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</si>
  <si>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</si>
  <si>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</si>
  <si>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</si>
  <si>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</si>
  <si>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</si>
  <si>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</si>
  <si>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</si>
  <si>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</si>
  <si>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</si>
  <si>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</si>
  <si>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</si>
  <si>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</si>
  <si>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</si>
  <si>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</si>
  <si>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</si>
  <si>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</si>
  <si>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</si>
  <si>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</si>
  <si>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</si>
  <si>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</si>
  <si>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</si>
  <si>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</si>
  <si>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</si>
  <si>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</si>
  <si>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</si>
  <si>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</si>
  <si>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</si>
  <si>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</si>
  <si>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</si>
  <si>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</si>
  <si>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</si>
  <si>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</si>
  <si>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</si>
  <si>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</si>
  <si>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</si>
  <si>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</si>
  <si>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</si>
  <si>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</si>
  <si>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</si>
  <si>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</si>
  <si>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</si>
  <si>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</si>
  <si>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</si>
  <si>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</si>
  <si>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</si>
  <si>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</si>
  <si>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</si>
  <si>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</si>
  <si>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</si>
  <si>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</si>
  <si>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</si>
  <si>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</si>
  <si>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</si>
  <si>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</si>
  <si>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</si>
  <si>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</si>
  <si>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</si>
  <si>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</si>
  <si>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</si>
  <si>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</si>
  <si>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</si>
  <si>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</si>
  <si>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</si>
  <si>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</si>
  <si>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</si>
  <si>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</si>
  <si>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</si>
  <si>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</si>
  <si>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</si>
  <si>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</si>
  <si>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</si>
  <si>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</si>
  <si>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</si>
  <si>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</si>
  <si>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</si>
  <si>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</si>
  <si>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</si>
  <si>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</si>
  <si>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</si>
  <si>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</si>
  <si>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</si>
  <si>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</si>
  <si>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</si>
  <si>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</si>
  <si>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</si>
  <si>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</si>
  <si>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</si>
  <si>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</si>
  <si>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</si>
  <si>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</si>
  <si>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</si>
  <si>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</si>
  <si>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</si>
  <si>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</si>
  <si>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</si>
  <si>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</si>
  <si>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</si>
  <si>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</si>
  <si>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</si>
  <si>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</si>
  <si>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</si>
  <si>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</si>
  <si>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</si>
  <si>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</si>
  <si>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</si>
  <si>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</si>
  <si>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</si>
  <si>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</si>
  <si>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</si>
  <si>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</si>
  <si>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</si>
  <si>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</si>
  <si>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</si>
  <si>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</si>
  <si>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</si>
  <si>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</si>
  <si>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</si>
  <si>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</si>
  <si>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</si>
  <si>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</si>
  <si>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</si>
  <si>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</si>
  <si>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</si>
  <si>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</si>
  <si>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</si>
  <si>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</si>
  <si>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</si>
  <si>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</si>
  <si>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</si>
  <si>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</si>
  <si>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</si>
  <si>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</si>
  <si>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</si>
  <si>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</si>
  <si>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</si>
  <si>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</si>
  <si>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</si>
  <si>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</si>
  <si>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</si>
  <si>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</si>
  <si>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</si>
  <si>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</si>
  <si>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</si>
  <si>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</si>
  <si>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</si>
  <si>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</si>
  <si>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</si>
  <si>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</si>
  <si>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</si>
  <si>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</si>
  <si>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</si>
  <si>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</si>
  <si>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</si>
  <si>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</si>
  <si>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</si>
  <si>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</si>
  <si>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</si>
  <si>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</si>
  <si>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</si>
  <si>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</si>
  <si>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</si>
  <si>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</si>
  <si>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</si>
  <si>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</si>
  <si>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</si>
  <si>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</si>
  <si>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</si>
  <si>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</si>
  <si>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</si>
  <si>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</si>
  <si>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</si>
  <si>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</si>
  <si>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</si>
  <si>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</si>
  <si>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</si>
  <si>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</si>
  <si>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</si>
  <si>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</si>
  <si>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</si>
  <si>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</si>
  <si>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</si>
  <si>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</si>
  <si>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</si>
  <si>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</si>
  <si>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</si>
  <si>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</si>
  <si>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</si>
  <si>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</si>
  <si>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</si>
  <si>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</si>
  <si>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</si>
  <si>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</si>
  <si>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</si>
  <si>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</si>
  <si>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</si>
  <si>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</si>
  <si>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</si>
  <si>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</si>
  <si>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</si>
  <si>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</si>
  <si>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</si>
  <si>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</si>
  <si>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</si>
  <si>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</si>
  <si>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</si>
  <si>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</si>
  <si>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</si>
  <si>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</si>
  <si>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</si>
  <si>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</si>
  <si>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</si>
  <si>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</si>
  <si>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</si>
  <si>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</si>
  <si>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</si>
  <si>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</si>
  <si>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</si>
  <si>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</si>
  <si>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</si>
  <si>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</si>
  <si>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</si>
  <si>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</si>
  <si>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</si>
  <si>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</si>
  <si>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</si>
  <si>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</si>
  <si>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</si>
  <si>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</si>
  <si>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</si>
  <si>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</si>
  <si>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</si>
  <si>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</si>
  <si>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</si>
  <si>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</si>
  <si>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</si>
  <si>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</si>
  <si>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</si>
  <si>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</si>
  <si>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</si>
  <si>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</si>
  <si>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</si>
  <si>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</si>
  <si>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</si>
  <si>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</si>
  <si>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</si>
  <si>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</si>
  <si>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</si>
  <si>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</si>
  <si>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</si>
  <si>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</si>
  <si>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</si>
  <si>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</si>
  <si>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</si>
  <si>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</si>
  <si>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</si>
  <si>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</si>
  <si>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</si>
  <si>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</si>
  <si>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</si>
  <si>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</si>
  <si>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</si>
  <si>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</si>
  <si>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</si>
  <si>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</si>
  <si>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</si>
  <si>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</si>
  <si>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</si>
  <si>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</si>
  <si>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</si>
  <si>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</si>
  <si>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</si>
  <si>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</si>
  <si>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</si>
  <si>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</si>
  <si>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</si>
  <si>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</si>
  <si>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</si>
  <si>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</si>
  <si>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</si>
  <si>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</si>
  <si>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</si>
  <si>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</si>
  <si>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</si>
  <si>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</si>
  <si>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</si>
  <si>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</si>
  <si>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</si>
  <si>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</si>
  <si>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</si>
  <si>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</si>
  <si>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</si>
  <si>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</si>
  <si>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</si>
  <si>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</si>
  <si>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</si>
  <si>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</si>
  <si>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</si>
  <si>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</si>
  <si>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</si>
  <si>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</si>
  <si>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</si>
  <si>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</si>
  <si>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</si>
  <si>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</si>
  <si>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</si>
  <si>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</si>
  <si>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</si>
  <si>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</si>
  <si>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</si>
  <si>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</si>
  <si>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</si>
  <si>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</si>
  <si>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</si>
  <si>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</si>
  <si>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</si>
  <si>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</si>
  <si>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</si>
  <si>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</si>
  <si>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</si>
  <si>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</si>
  <si>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</si>
  <si>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</si>
  <si>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</si>
  <si>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</si>
  <si>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</si>
  <si>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</si>
  <si>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</si>
  <si>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</si>
  <si>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</si>
  <si>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</si>
  <si>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</si>
  <si>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</si>
  <si>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</si>
  <si>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</si>
  <si>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</si>
  <si>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</si>
  <si>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</si>
  <si>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</si>
  <si>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</si>
  <si>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</si>
  <si>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</si>
  <si>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</si>
  <si>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</si>
  <si>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</si>
  <si>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</si>
  <si>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</si>
  <si>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</si>
  <si>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</si>
  <si>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</si>
  <si>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</si>
  <si>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</si>
  <si>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</si>
  <si>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</si>
  <si>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</si>
  <si>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</si>
  <si>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</si>
  <si>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</si>
  <si>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</si>
  <si>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</si>
  <si>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</si>
  <si>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</si>
  <si>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</si>
  <si>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</si>
  <si>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</si>
  <si>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</si>
  <si>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</si>
  <si>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</si>
  <si>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</si>
  <si>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</si>
  <si>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</si>
  <si>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</si>
  <si>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</si>
  <si>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</si>
  <si>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</si>
  <si>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</si>
  <si>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</si>
  <si>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</si>
  <si>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</si>
  <si>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</si>
  <si>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</si>
  <si>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</si>
  <si>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</si>
  <si>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</si>
  <si>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</si>
  <si>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</si>
  <si>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</si>
  <si>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</si>
  <si>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</si>
  <si>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</si>
  <si>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</si>
  <si>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</si>
  <si>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</si>
  <si>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</si>
  <si>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</si>
  <si>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</si>
  <si>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</si>
  <si>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</si>
  <si>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</si>
  <si>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</si>
  <si>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</si>
  <si>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</si>
  <si>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</si>
  <si>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</si>
  <si>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</si>
  <si>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</si>
  <si>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</si>
  <si>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</si>
  <si>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</si>
  <si>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</si>
  <si>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</si>
  <si>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</si>
  <si>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</si>
  <si>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</si>
  <si>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</si>
  <si>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</si>
  <si>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</si>
  <si>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</si>
  <si>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</si>
  <si>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</si>
  <si>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</si>
  <si>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</si>
  <si>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</si>
  <si>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</si>
  <si>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</si>
  <si>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</si>
  <si>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</si>
  <si>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</si>
  <si>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</si>
  <si>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</si>
  <si>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</si>
  <si>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</si>
  <si>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</si>
  <si>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</si>
  <si>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</si>
  <si>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</si>
  <si>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</si>
  <si>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</si>
  <si>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</si>
  <si>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</si>
  <si>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</si>
  <si>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</si>
  <si>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</si>
  <si>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</si>
  <si>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</si>
  <si>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</si>
  <si>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</si>
  <si>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</si>
  <si>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</si>
  <si>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</si>
  <si>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</si>
  <si>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</si>
  <si>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</si>
  <si>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</si>
  <si>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</si>
  <si>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</si>
  <si>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</si>
  <si>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</si>
  <si>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</si>
  <si>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</si>
  <si>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</si>
  <si>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</si>
  <si>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</si>
  <si>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</si>
  <si>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</si>
  <si>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</si>
  <si>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</si>
  <si>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</si>
  <si>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</si>
  <si>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</si>
  <si>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</si>
  <si>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</si>
  <si>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</si>
  <si>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</si>
  <si>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</si>
  <si>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</si>
  <si>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</si>
  <si>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</si>
  <si>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</si>
  <si>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</si>
  <si>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</si>
  <si>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</si>
  <si>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</si>
  <si>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</si>
  <si>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</si>
  <si>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</si>
  <si>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</si>
  <si>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</si>
  <si>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</si>
  <si>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</si>
  <si>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</si>
  <si>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</si>
  <si>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</si>
  <si>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</si>
  <si>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</si>
  <si>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</si>
  <si>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</si>
  <si>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</si>
  <si>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</si>
  <si>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</si>
  <si>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</si>
  <si>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</si>
  <si>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</si>
  <si>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</si>
  <si>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</si>
  <si>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</si>
  <si>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</si>
  <si>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</si>
  <si>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</si>
  <si>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</si>
  <si>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</si>
  <si>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</si>
  <si>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</si>
  <si>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</si>
  <si>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</si>
  <si>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</si>
  <si>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</si>
  <si>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</si>
  <si>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</si>
  <si>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</si>
  <si>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</si>
  <si>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</si>
  <si>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</si>
  <si>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</si>
  <si>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</si>
  <si>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</si>
  <si>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</si>
  <si>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</si>
  <si>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</si>
  <si>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</si>
  <si>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</si>
  <si>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</si>
  <si>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</si>
  <si>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</si>
  <si>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</si>
  <si>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</si>
  <si>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</si>
  <si>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</si>
  <si>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</si>
  <si>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</si>
  <si>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</si>
  <si>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</si>
  <si>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</si>
  <si>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</si>
  <si>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</si>
  <si>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</si>
  <si>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</si>
  <si>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</si>
  <si>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</si>
  <si>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</si>
  <si>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</si>
  <si>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</si>
  <si>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</si>
  <si>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</si>
  <si>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</si>
  <si>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</si>
  <si>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</si>
  <si>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</si>
  <si>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</si>
  <si>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</si>
  <si>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</si>
  <si>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</si>
  <si>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</si>
  <si>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</si>
  <si>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</si>
  <si>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</si>
  <si>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</si>
  <si>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</si>
  <si>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</si>
  <si>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</si>
  <si>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</si>
  <si>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</si>
  <si>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</si>
  <si>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</si>
  <si>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</si>
  <si>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</si>
  <si>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</si>
  <si>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</si>
  <si>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</si>
  <si>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</si>
  <si>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</si>
  <si>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</si>
  <si>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</si>
  <si>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</si>
  <si>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</si>
  <si>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</si>
  <si>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</si>
  <si>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</si>
  <si>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</si>
  <si>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</si>
  <si>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</si>
  <si>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</si>
  <si>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</si>
  <si>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</si>
  <si>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</si>
  <si>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</si>
  <si>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</si>
  <si>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</si>
  <si>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</si>
  <si>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</si>
  <si>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</si>
  <si>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</si>
  <si>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</si>
  <si>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</si>
  <si>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</si>
  <si>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</si>
  <si>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</si>
  <si>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</si>
  <si>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</si>
  <si>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</si>
  <si>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</si>
  <si>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</si>
  <si>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</si>
  <si>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</si>
  <si>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</si>
  <si>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</si>
  <si>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</si>
  <si>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</si>
  <si>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</si>
  <si>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</si>
  <si>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</si>
  <si>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</si>
  <si>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</si>
  <si>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</si>
  <si>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</si>
  <si>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</si>
  <si>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</si>
  <si>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</si>
  <si>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</si>
  <si>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</si>
  <si>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</si>
  <si>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</si>
  <si>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</si>
  <si>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</si>
  <si>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</si>
  <si>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</si>
  <si>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</si>
  <si>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</si>
  <si>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</si>
  <si>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</si>
  <si>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</si>
  <si>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</si>
  <si>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</si>
  <si>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</si>
  <si>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</si>
  <si>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</si>
  <si>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</si>
  <si>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</si>
  <si>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</si>
  <si>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</si>
  <si>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</si>
  <si>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</si>
  <si>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</si>
  <si>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</si>
  <si>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</si>
  <si>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</si>
  <si>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</si>
  <si>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</si>
  <si>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</si>
  <si>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</si>
  <si>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</si>
  <si>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</si>
  <si>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</si>
  <si>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</si>
  <si>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</si>
  <si>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</si>
  <si>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</si>
  <si>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</si>
  <si>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</si>
  <si>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</si>
  <si>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</si>
  <si>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</si>
  <si>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</si>
  <si>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</si>
  <si>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</si>
  <si>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</si>
  <si>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</si>
  <si>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</si>
  <si>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</si>
  <si>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</si>
  <si>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</si>
  <si>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</si>
  <si>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</si>
  <si>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</si>
  <si>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</si>
  <si>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</si>
  <si>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</si>
  <si>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</si>
  <si>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</si>
  <si>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</si>
  <si>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</si>
  <si>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</si>
  <si>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</si>
  <si>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</si>
  <si>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</si>
  <si>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</si>
  <si>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</si>
  <si>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</si>
  <si>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</si>
  <si>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</si>
  <si>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</si>
  <si>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</si>
  <si>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</si>
  <si>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</si>
  <si>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</si>
  <si>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</si>
  <si>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</si>
  <si>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</si>
  <si>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</si>
  <si>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</si>
  <si>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</si>
  <si>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</si>
  <si>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</si>
  <si>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</si>
  <si>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</si>
  <si>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</si>
  <si>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</si>
  <si>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</si>
  <si>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</si>
  <si>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</si>
  <si>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</si>
  <si>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</si>
  <si>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</si>
  <si>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</si>
  <si>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</si>
  <si>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</si>
  <si>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</si>
  <si>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</si>
  <si>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</si>
  <si>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</si>
  <si>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</si>
  <si>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</si>
  <si>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</si>
  <si>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</si>
  <si>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</si>
  <si>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</si>
  <si>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</si>
  <si>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</si>
  <si>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</si>
  <si>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</si>
  <si>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</si>
  <si>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</si>
  <si>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</si>
  <si>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</si>
  <si>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</si>
  <si>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</si>
  <si>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</si>
  <si>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</si>
  <si>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</si>
  <si>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</si>
  <si>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</si>
  <si>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</si>
  <si>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</si>
  <si>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</si>
  <si>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</si>
  <si>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</si>
  <si>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</si>
  <si>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</si>
  <si>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</si>
  <si>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</si>
  <si>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</si>
  <si>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</si>
  <si>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</si>
  <si>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</si>
  <si>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</si>
  <si>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</si>
  <si>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</si>
  <si>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</si>
  <si>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</si>
  <si>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</si>
  <si>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</si>
  <si>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</si>
  <si>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</si>
  <si>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</si>
  <si>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</si>
  <si>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</si>
  <si>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</si>
  <si>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</si>
  <si>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</si>
  <si>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</si>
  <si>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</si>
  <si>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</si>
  <si>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</si>
  <si>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</si>
  <si>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</si>
  <si>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</si>
  <si>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</si>
  <si>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</si>
  <si>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</si>
  <si>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</si>
  <si>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</si>
  <si>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</si>
  <si>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</si>
  <si>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</si>
  <si>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</si>
  <si>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</si>
  <si>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</si>
  <si>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</si>
  <si>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</si>
  <si>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</si>
  <si>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</si>
  <si>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</si>
  <si>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</si>
  <si>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</si>
  <si>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</si>
  <si>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</si>
  <si>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</si>
  <si>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</si>
  <si>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</si>
  <si>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</si>
  <si>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</si>
  <si>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</si>
  <si>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</si>
  <si>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</si>
  <si>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</si>
  <si>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</si>
  <si>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</si>
  <si>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</si>
  <si>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</si>
  <si>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</si>
  <si>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</si>
  <si>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</si>
  <si>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</si>
  <si>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</si>
  <si>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</si>
  <si>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</si>
  <si>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</si>
  <si>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</si>
  <si>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</si>
  <si>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</si>
  <si>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</si>
  <si>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</si>
  <si>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</si>
  <si>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</si>
  <si>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</si>
  <si>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</si>
  <si>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</si>
  <si>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</si>
  <si>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</si>
  <si>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</si>
  <si>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</si>
  <si>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</si>
  <si>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</si>
  <si>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</si>
  <si>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</si>
  <si>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</si>
  <si>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</si>
  <si>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</si>
  <si>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</si>
  <si>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</si>
  <si>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</si>
  <si>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</si>
  <si>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</si>
  <si>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</si>
  <si>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</si>
  <si>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</si>
  <si>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</si>
  <si>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</si>
  <si>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</si>
  <si>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</si>
  <si>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</si>
  <si>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</si>
  <si>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</si>
  <si>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</si>
  <si>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</si>
  <si>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</si>
  <si>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</si>
  <si>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</si>
  <si>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</si>
  <si>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</si>
  <si>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</si>
  <si>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</si>
  <si>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</si>
  <si>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</si>
  <si>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</si>
  <si>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</si>
  <si>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</si>
  <si>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</si>
  <si>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</si>
  <si>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</si>
  <si>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</si>
  <si>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</si>
  <si>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</si>
  <si>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</si>
  <si>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</si>
  <si>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</si>
  <si>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</si>
  <si>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</si>
  <si>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</si>
  <si>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</si>
  <si>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</si>
  <si>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</si>
  <si>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</si>
  <si>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</si>
  <si>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</si>
  <si>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</si>
  <si>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</si>
  <si>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</si>
  <si>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</si>
  <si>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</si>
  <si>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</si>
  <si>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</si>
  <si>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</si>
  <si>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</si>
  <si>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</si>
  <si>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</si>
  <si>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</si>
  <si>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</si>
  <si>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</si>
  <si>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</si>
  <si>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</si>
  <si>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</si>
  <si>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</si>
  <si>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</si>
  <si>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</si>
  <si>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</si>
  <si>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</si>
  <si>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</si>
  <si>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</si>
  <si>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</si>
  <si>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</si>
  <si>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</si>
  <si>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</si>
  <si>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</si>
  <si>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</si>
  <si>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</si>
  <si>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</si>
  <si>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</si>
  <si>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</si>
  <si>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</si>
  <si>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</si>
  <si>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</si>
  <si>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</si>
  <si>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</si>
  <si>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</si>
  <si>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</si>
  <si>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</si>
  <si>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</si>
  <si>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</si>
  <si>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</si>
  <si>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</si>
  <si>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</si>
  <si>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</si>
  <si>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</si>
  <si>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</si>
  <si>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</si>
  <si>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</si>
  <si>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</si>
  <si>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</si>
  <si>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</si>
  <si>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</si>
  <si>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</si>
  <si>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</si>
  <si>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</si>
  <si>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</si>
  <si>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</si>
  <si>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</si>
  <si>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</si>
  <si>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</si>
  <si>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</si>
  <si>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</si>
  <si>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</si>
  <si>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</si>
  <si>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</si>
  <si>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</si>
  <si>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</si>
  <si>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</si>
  <si>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</si>
  <si>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</si>
  <si>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</si>
  <si>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</si>
  <si>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</si>
  <si>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</si>
  <si>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</si>
  <si>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</si>
  <si>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</si>
  <si>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</si>
  <si>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</si>
  <si>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</si>
  <si>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</si>
  <si>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</si>
  <si>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</si>
  <si>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</si>
  <si>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</si>
  <si>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</si>
  <si>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</si>
  <si>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</si>
  <si>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</si>
  <si>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</si>
  <si>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</si>
  <si>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</si>
  <si>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</si>
  <si>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</si>
  <si>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</si>
  <si>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</si>
  <si>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</si>
  <si>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</si>
  <si>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</si>
  <si>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</si>
  <si>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</si>
  <si>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</si>
  <si>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</si>
  <si>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</si>
  <si>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</si>
  <si>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</si>
  <si>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</si>
  <si>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</si>
  <si>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</si>
  <si>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</si>
  <si>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</si>
  <si>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</si>
  <si>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</si>
  <si>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</si>
  <si>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</si>
  <si>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</si>
  <si>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</si>
  <si>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</si>
  <si>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</si>
  <si>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</si>
  <si>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</si>
  <si>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</si>
  <si>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</si>
  <si>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</si>
  <si>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</si>
  <si>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</si>
  <si>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</si>
  <si>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</si>
  <si>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</si>
  <si>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</si>
  <si>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</si>
  <si>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</si>
  <si>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</si>
  <si>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</si>
  <si>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</si>
  <si>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</si>
  <si>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</si>
  <si>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</si>
  <si>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</si>
  <si>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</si>
  <si>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</si>
  <si>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</si>
  <si>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</si>
  <si>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</si>
  <si>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</si>
  <si>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</si>
  <si>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</si>
  <si>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</si>
  <si>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</si>
  <si>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</si>
  <si>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</si>
  <si>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</si>
  <si>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</si>
  <si>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</si>
  <si>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</si>
  <si>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</si>
  <si>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</si>
  <si>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</si>
  <si>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</si>
  <si>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</si>
  <si>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</si>
  <si>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</si>
  <si>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</si>
  <si>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</si>
  <si>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</si>
  <si>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</si>
  <si>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</si>
  <si>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</si>
  <si>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</si>
  <si>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</si>
  <si>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</si>
  <si>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</si>
  <si>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</si>
  <si>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</si>
  <si>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</si>
  <si>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</si>
  <si>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</si>
  <si>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</si>
  <si>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</si>
  <si>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</si>
  <si>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</si>
  <si>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</si>
  <si>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</si>
  <si>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</si>
  <si>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</si>
  <si>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</si>
  <si>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</si>
  <si>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</si>
  <si>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</si>
  <si>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</si>
  <si>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</si>
  <si>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</si>
  <si>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</si>
  <si>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</si>
  <si>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</si>
  <si>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</si>
  <si>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</si>
  <si>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</si>
  <si>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</si>
  <si>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</si>
  <si>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</si>
  <si>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</si>
  <si>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</si>
  <si>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</si>
  <si>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</si>
  <si>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</si>
  <si>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</si>
  <si>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</si>
  <si>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</si>
  <si>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</si>
  <si>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</si>
  <si>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</si>
  <si>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</si>
  <si>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</si>
  <si>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</si>
  <si>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</si>
  <si>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</si>
  <si>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</si>
  <si>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</si>
  <si>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</si>
  <si>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</si>
  <si>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</si>
  <si>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</si>
  <si>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</si>
  <si>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</si>
  <si>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</si>
  <si>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</si>
  <si>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</si>
  <si>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</si>
  <si>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</si>
  <si>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</si>
  <si>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</si>
  <si>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</si>
  <si>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</si>
  <si>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</si>
  <si>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</si>
  <si>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</si>
  <si>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</si>
  <si>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</si>
  <si>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</si>
  <si>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</si>
  <si>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</si>
  <si>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</si>
  <si>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</si>
  <si>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</si>
  <si>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</si>
  <si>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</si>
  <si>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</si>
  <si>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</si>
  <si>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</si>
  <si>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</si>
  <si>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</si>
  <si>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</si>
  <si>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</si>
  <si>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</si>
  <si>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</si>
  <si>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</si>
  <si>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</si>
  <si>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</si>
  <si>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</si>
  <si>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</si>
  <si>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</si>
  <si>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</si>
  <si>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</si>
  <si>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</si>
  <si>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</si>
  <si>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</si>
  <si>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</si>
  <si>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</si>
  <si>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</si>
  <si>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</si>
  <si>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</si>
  <si>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</si>
  <si>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</si>
  <si>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</si>
  <si>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</si>
  <si>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</si>
  <si>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</si>
  <si>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</si>
  <si>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</si>
  <si>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</si>
  <si>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</si>
  <si>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</si>
  <si>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</si>
  <si>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</si>
  <si>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</si>
  <si>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</si>
  <si>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</si>
  <si>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</si>
  <si>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</si>
  <si>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</si>
  <si>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</si>
  <si>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</si>
  <si>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</si>
  <si>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</si>
  <si>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</si>
  <si>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</si>
  <si>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</si>
  <si>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</si>
  <si>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</si>
  <si>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</si>
  <si>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</si>
  <si>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</si>
  <si>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</si>
  <si>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</si>
  <si>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</si>
  <si>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</si>
  <si>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</si>
  <si>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</si>
  <si>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</si>
  <si>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</si>
  <si>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</si>
  <si>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</si>
  <si>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</si>
  <si>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</si>
  <si>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</si>
  <si>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</si>
  <si>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</si>
  <si>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</si>
  <si>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</si>
  <si>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</si>
  <si>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</si>
  <si>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</si>
  <si>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</si>
  <si>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</si>
  <si>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</si>
  <si>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</si>
  <si>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</si>
  <si>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</si>
  <si>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</si>
  <si>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</si>
  <si>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</si>
  <si>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</si>
  <si>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</si>
  <si>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</si>
  <si>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</si>
  <si>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</si>
  <si>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</si>
  <si>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</si>
  <si>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</si>
  <si>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</si>
  <si>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</si>
  <si>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</si>
  <si>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</si>
  <si>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</si>
  <si>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</si>
  <si>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</si>
  <si>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</si>
  <si>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</si>
  <si>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</si>
  <si>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</si>
  <si>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</si>
  <si>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</si>
  <si>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</si>
  <si>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</si>
  <si>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</si>
  <si>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</si>
  <si>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</si>
  <si>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</si>
  <si>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</si>
  <si>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</si>
  <si>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</si>
  <si>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</si>
  <si>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</si>
  <si>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</si>
  <si>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</si>
  <si>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</si>
  <si>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</si>
  <si>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</si>
  <si>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</si>
  <si>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</si>
  <si>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</si>
  <si>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</si>
  <si>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</si>
  <si>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</si>
  <si>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</si>
  <si>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</si>
  <si>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</si>
  <si>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</si>
  <si>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</si>
  <si>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</si>
  <si>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</si>
  <si>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</si>
  <si>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</si>
  <si>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</si>
  <si>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</si>
  <si>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</si>
  <si>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</si>
  <si>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</si>
  <si>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</si>
  <si>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</si>
  <si>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</si>
  <si>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</si>
  <si>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</si>
  <si>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</si>
  <si>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</si>
  <si>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</si>
  <si>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</si>
  <si>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</si>
  <si>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</si>
  <si>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</si>
  <si>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</si>
  <si>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</si>
  <si>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</si>
  <si>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</si>
  <si>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</si>
  <si>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</si>
  <si>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</si>
  <si>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</si>
  <si>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</si>
  <si>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</si>
  <si>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</si>
  <si>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</si>
  <si>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</si>
  <si>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</si>
  <si>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</si>
  <si>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</si>
  <si>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</si>
  <si>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</si>
  <si>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</si>
  <si>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</si>
  <si>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</si>
  <si>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</si>
  <si>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</si>
  <si>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</si>
  <si>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</si>
  <si>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</si>
  <si>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</si>
  <si>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</si>
  <si>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</si>
  <si>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</si>
  <si>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</si>
  <si>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</si>
  <si>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</si>
  <si>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</si>
  <si>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</si>
  <si>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</si>
  <si>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</si>
  <si>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</si>
  <si>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</si>
  <si>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</si>
  <si>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</si>
  <si>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</si>
  <si>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</si>
  <si>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</si>
  <si>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</si>
  <si>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</si>
  <si>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</si>
  <si>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</si>
  <si>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</si>
  <si>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</si>
  <si>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</si>
  <si>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</si>
  <si>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</si>
  <si>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</si>
  <si>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</si>
  <si>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</si>
  <si>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</si>
  <si>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</si>
  <si>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</si>
  <si>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</si>
  <si>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</si>
  <si>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</si>
  <si>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</si>
  <si>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</si>
  <si>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</si>
  <si>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</si>
  <si>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</si>
  <si>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</si>
  <si>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</si>
  <si>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</si>
  <si>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</si>
  <si>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</si>
  <si>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</si>
  <si>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</si>
  <si>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</si>
  <si>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</si>
  <si>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</si>
  <si>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</si>
  <si>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</si>
  <si>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</si>
  <si>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</si>
  <si>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</si>
  <si>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</si>
  <si>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</si>
  <si>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</si>
  <si>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</si>
  <si>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</si>
  <si>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</si>
  <si>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</si>
  <si>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</si>
  <si>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</si>
  <si>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</si>
  <si>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</si>
  <si>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</si>
  <si>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</si>
  <si>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</si>
  <si>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</si>
  <si>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</si>
  <si>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</si>
  <si>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</si>
  <si>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</si>
  <si>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</si>
  <si>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</si>
  <si>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</si>
  <si>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</si>
  <si>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</si>
  <si>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</si>
  <si>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</si>
  <si>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</si>
  <si>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</si>
  <si>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</si>
  <si>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</si>
  <si>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</si>
  <si>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</si>
  <si>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</si>
  <si>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</si>
  <si>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</si>
  <si>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</si>
  <si>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</si>
  <si>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</si>
  <si>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</si>
  <si>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</si>
  <si>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</si>
  <si>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</si>
  <si>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</si>
  <si>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</si>
  <si>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</si>
  <si>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</si>
  <si>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</si>
  <si>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</si>
  <si>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</si>
  <si>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</si>
  <si>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</si>
  <si>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</si>
  <si>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</si>
  <si>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</si>
  <si>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</si>
  <si>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</si>
  <si>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</si>
  <si>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</si>
  <si>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</si>
  <si>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</si>
  <si>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</si>
  <si>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</si>
  <si>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</si>
  <si>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</si>
  <si>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</si>
  <si>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</si>
  <si>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</si>
  <si>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</si>
  <si>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</si>
  <si>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</si>
  <si>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</si>
  <si>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</si>
  <si>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</si>
  <si>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</si>
  <si>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</si>
  <si>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</si>
  <si>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</si>
  <si>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</si>
  <si>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</si>
  <si>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</si>
  <si>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</si>
  <si>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</si>
  <si>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</si>
  <si>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</si>
  <si>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</si>
  <si>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</si>
  <si>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</si>
  <si>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</si>
  <si>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</si>
  <si>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</si>
  <si>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</si>
  <si>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</si>
  <si>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</si>
  <si>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</si>
  <si>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</si>
  <si>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</si>
  <si>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</si>
  <si>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</si>
  <si>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</si>
  <si>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</si>
  <si>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</si>
  <si>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</si>
  <si>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</si>
  <si>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</si>
  <si>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</si>
  <si>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</si>
  <si>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</si>
  <si>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</si>
  <si>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</si>
  <si>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</si>
  <si>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</si>
  <si>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</si>
  <si>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</si>
  <si>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</si>
  <si>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</si>
  <si>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</si>
  <si>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</si>
  <si>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</si>
  <si>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</si>
  <si>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</si>
  <si>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</si>
  <si>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</si>
  <si>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</si>
  <si>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</si>
  <si>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</si>
  <si>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</si>
  <si>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</si>
  <si>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</si>
  <si>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</si>
  <si>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</si>
  <si>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</si>
  <si>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</si>
  <si>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</si>
  <si>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</si>
  <si>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</si>
  <si>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</si>
  <si>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</si>
  <si>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</si>
  <si>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</si>
  <si>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</si>
  <si>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</si>
  <si>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</si>
  <si>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</si>
  <si>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</si>
  <si>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</si>
  <si>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</si>
  <si>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</si>
  <si>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</si>
  <si>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</si>
  <si>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</si>
  <si>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</si>
  <si>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</si>
  <si>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</si>
  <si>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</si>
  <si>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</si>
  <si>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</si>
  <si>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</si>
  <si>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</si>
  <si>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</si>
  <si>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</si>
  <si>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</si>
  <si>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</si>
  <si>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</si>
  <si>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</si>
  <si>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</si>
  <si>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</si>
  <si>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</si>
  <si>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</si>
  <si>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</si>
  <si>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</si>
  <si>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</si>
  <si>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</si>
  <si>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</si>
  <si>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</si>
  <si>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</si>
  <si>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</si>
  <si>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</si>
  <si>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</si>
  <si>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</si>
  <si>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</si>
  <si>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</si>
  <si>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</si>
  <si>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</si>
  <si>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</si>
  <si>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</si>
  <si>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</si>
  <si>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</si>
  <si>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</si>
  <si>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</si>
  <si>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</si>
  <si>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</si>
  <si>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</si>
  <si>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</si>
  <si>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</si>
  <si>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</si>
  <si>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</si>
  <si>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</si>
  <si>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</si>
  <si>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</si>
  <si>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</si>
  <si>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</si>
  <si>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</si>
  <si>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</si>
  <si>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</si>
  <si>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</si>
  <si>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</si>
  <si>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</si>
  <si>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</si>
  <si>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</si>
  <si>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</si>
  <si>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</si>
  <si>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</si>
  <si>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</si>
  <si>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</si>
  <si>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</si>
  <si>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</si>
  <si>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</si>
  <si>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</si>
  <si>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</si>
  <si>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</si>
  <si>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</si>
  <si>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</si>
  <si>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</si>
  <si>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</si>
  <si>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</si>
  <si>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</si>
  <si>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</si>
  <si>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</si>
  <si>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</si>
  <si>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</si>
  <si>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</si>
  <si>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</si>
  <si>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</si>
  <si>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</si>
  <si>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</si>
  <si>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</si>
  <si>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</si>
  <si>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</si>
  <si>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</si>
  <si>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</si>
  <si>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</si>
  <si>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</si>
  <si>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</si>
  <si>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</si>
  <si>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</si>
  <si>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</si>
  <si>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</si>
  <si>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</si>
  <si>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</si>
  <si>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</si>
  <si>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</si>
  <si>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</si>
  <si>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</si>
  <si>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</si>
  <si>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</si>
  <si>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</si>
  <si>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</si>
  <si>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</si>
  <si>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</si>
  <si>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</si>
  <si>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</si>
  <si>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</si>
  <si>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</si>
  <si>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</si>
  <si>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</si>
  <si>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</si>
  <si>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</si>
  <si>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</si>
  <si>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</si>
  <si>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</si>
  <si>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</si>
  <si>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</si>
  <si>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</si>
  <si>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</si>
  <si>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</si>
  <si>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</si>
  <si>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</si>
  <si>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</si>
  <si>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</si>
  <si>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</si>
  <si>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</si>
  <si>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</si>
  <si>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</si>
  <si>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</si>
  <si>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</si>
  <si>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</si>
  <si>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</si>
  <si>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</si>
  <si>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</si>
  <si>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</si>
  <si>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</si>
  <si>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</si>
  <si>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</si>
  <si>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</si>
  <si>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</si>
  <si>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</si>
  <si>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</si>
  <si>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</si>
  <si>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</si>
  <si>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</si>
  <si>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</si>
  <si>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</si>
  <si>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</si>
  <si>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</si>
  <si>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</si>
  <si>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</si>
  <si>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</si>
  <si>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</si>
  <si>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</si>
  <si>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</si>
  <si>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</si>
  <si>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</si>
  <si>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</si>
  <si>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</si>
  <si>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</si>
  <si>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</si>
  <si>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</si>
  <si>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</si>
  <si>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</si>
  <si>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</si>
  <si>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</si>
  <si>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</si>
  <si>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</si>
  <si>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</si>
  <si>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</si>
  <si>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</si>
  <si>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</si>
  <si>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</si>
  <si>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</si>
  <si>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</si>
  <si>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</si>
  <si>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</si>
  <si>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</si>
  <si>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</si>
  <si>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</si>
  <si>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</si>
  <si>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</si>
  <si>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</si>
  <si>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</si>
  <si>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</si>
  <si>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</si>
  <si>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</si>
  <si>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</si>
  <si>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</si>
  <si>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</si>
  <si>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</si>
  <si>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</si>
  <si>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</si>
  <si>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</si>
  <si>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</si>
  <si>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</si>
  <si>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</si>
  <si>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</si>
  <si>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</si>
  <si>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</si>
  <si>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</si>
  <si>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</si>
  <si>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</si>
  <si>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</si>
  <si>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</si>
  <si>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</si>
  <si>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</si>
  <si>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</si>
  <si>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</si>
  <si>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</si>
  <si>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</si>
  <si>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</si>
  <si>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</si>
  <si>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</si>
  <si>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</si>
  <si>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</si>
  <si>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</si>
  <si>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</si>
  <si>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</si>
  <si>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</si>
  <si>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</si>
  <si>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</si>
  <si>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</si>
  <si>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</si>
  <si>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</si>
  <si>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</si>
  <si>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</si>
  <si>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</si>
  <si>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</si>
  <si>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</si>
  <si>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</si>
  <si>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</si>
  <si>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</si>
  <si>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</si>
  <si>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</si>
  <si>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</si>
  <si>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</si>
  <si>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</si>
  <si>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</si>
  <si>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</si>
  <si>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</si>
  <si>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</si>
  <si>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</si>
  <si>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</si>
  <si>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</si>
  <si>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</si>
  <si>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</si>
  <si>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</si>
  <si>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</si>
  <si>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</si>
  <si>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</si>
  <si>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</si>
  <si>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</si>
  <si>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</si>
  <si>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</si>
  <si>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</si>
  <si>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</si>
  <si>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</si>
  <si>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</si>
  <si>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</si>
  <si>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</si>
  <si>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</si>
  <si>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</si>
  <si>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</si>
  <si>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</si>
  <si>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</si>
  <si>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</si>
  <si>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</si>
  <si>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</si>
  <si>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</si>
  <si>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</si>
  <si>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</si>
  <si>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</si>
  <si>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</si>
  <si>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</si>
  <si>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</si>
  <si>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</si>
  <si>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</si>
  <si>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</si>
  <si>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</si>
  <si>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</si>
  <si>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</si>
  <si>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</si>
  <si>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</si>
  <si>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</si>
  <si>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</si>
  <si>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</si>
  <si>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</si>
  <si>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</si>
  <si>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</si>
  <si>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</si>
  <si>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</si>
  <si>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</si>
  <si>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</si>
  <si>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</si>
  <si>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</si>
  <si>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</si>
  <si>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</si>
  <si>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</si>
  <si>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</si>
  <si>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</si>
  <si>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</si>
  <si>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</si>
  <si>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</si>
  <si>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</si>
  <si>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</si>
  <si>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</si>
  <si>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</si>
  <si>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</si>
  <si>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</si>
  <si>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</si>
  <si>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</si>
  <si>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</si>
  <si>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</si>
  <si>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</si>
  <si>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</si>
  <si>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</si>
  <si>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</si>
  <si>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</si>
  <si>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</si>
  <si>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</si>
  <si>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</si>
  <si>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</si>
  <si>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</si>
  <si>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</si>
  <si>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</si>
  <si>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</si>
  <si>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</si>
  <si>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</si>
  <si>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</si>
  <si>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</si>
  <si>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</si>
  <si>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</si>
  <si>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</si>
  <si>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</si>
  <si>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</si>
  <si>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</si>
  <si>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</si>
  <si>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</si>
  <si>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</si>
  <si>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</si>
  <si>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</si>
  <si>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</si>
  <si>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</si>
  <si>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</si>
  <si>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</si>
  <si>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</si>
  <si>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</si>
  <si>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</si>
  <si>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</si>
  <si>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</si>
  <si>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</si>
  <si>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</si>
  <si>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</si>
  <si>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</si>
  <si>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</si>
  <si>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</si>
  <si>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</si>
  <si>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</si>
  <si>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</si>
  <si>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</si>
  <si>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</si>
  <si>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</si>
  <si>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</si>
  <si>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</si>
  <si>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</si>
  <si>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</si>
  <si>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</si>
  <si>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</si>
  <si>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</si>
  <si>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</si>
  <si>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</si>
  <si>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</si>
  <si>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</si>
  <si>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</si>
  <si>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</si>
  <si>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</si>
  <si>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</si>
  <si>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</si>
  <si>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</si>
  <si>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</si>
  <si>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</si>
  <si>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</si>
  <si>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</si>
  <si>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</si>
  <si>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</si>
  <si>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</si>
  <si>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</si>
  <si>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</si>
  <si>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</si>
  <si>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</si>
  <si>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</si>
  <si>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</si>
  <si>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</si>
  <si>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</si>
  <si>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</si>
  <si>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</si>
  <si>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</si>
  <si>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</si>
  <si>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</si>
  <si>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</si>
  <si>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</si>
  <si>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</si>
  <si>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</si>
  <si>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</si>
  <si>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</si>
  <si>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</si>
  <si>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</si>
  <si>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</si>
  <si>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</si>
  <si>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</si>
  <si>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</si>
  <si>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</si>
  <si>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</si>
  <si>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</si>
  <si>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</si>
  <si>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</si>
  <si>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</si>
  <si>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</si>
  <si>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</si>
  <si>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</si>
  <si>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</si>
  <si>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</si>
  <si>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</si>
  <si>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</si>
  <si>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</si>
  <si>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</si>
  <si>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</si>
  <si>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</si>
  <si>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</si>
  <si>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</si>
  <si>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</si>
  <si>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</si>
  <si>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</si>
  <si>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</si>
  <si>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</si>
  <si>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</si>
  <si>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</si>
  <si>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</si>
  <si>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</si>
  <si>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</si>
  <si>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</si>
  <si>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</si>
  <si>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</si>
  <si>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</si>
  <si>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</si>
  <si>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</si>
  <si>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</si>
  <si>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</si>
  <si>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</si>
  <si>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</si>
  <si>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</si>
  <si>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</si>
  <si>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</si>
  <si>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</si>
  <si>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</si>
  <si>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</si>
  <si>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</si>
  <si>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</si>
  <si>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</si>
  <si>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</si>
  <si>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</si>
  <si>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</si>
  <si>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</si>
  <si>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</si>
  <si>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</si>
  <si>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</si>
  <si>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</si>
  <si>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</si>
  <si>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</si>
  <si>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</si>
  <si>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</si>
  <si>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</si>
  <si>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</si>
  <si>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</si>
  <si>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</si>
  <si>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</si>
  <si>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</si>
  <si>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</si>
  <si>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</si>
  <si>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</si>
  <si>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</si>
  <si>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</si>
  <si>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</si>
  <si>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</si>
  <si>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</si>
  <si>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</si>
  <si>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</si>
  <si>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</si>
  <si>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</si>
  <si>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</si>
  <si>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</si>
  <si>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</si>
  <si>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</si>
  <si>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</si>
  <si>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</si>
  <si>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</si>
  <si>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</si>
  <si>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</si>
  <si>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</si>
  <si>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</si>
  <si>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</si>
  <si>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</si>
  <si>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</si>
  <si>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</si>
  <si>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</si>
  <si>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</si>
  <si>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</si>
  <si>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</si>
  <si>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</si>
  <si>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</si>
  <si>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</si>
  <si>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</si>
  <si>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</si>
  <si>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</si>
  <si>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</si>
  <si>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</si>
  <si>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</si>
  <si>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</si>
  <si>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</si>
  <si>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</si>
  <si>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</si>
  <si>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</si>
  <si>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</si>
  <si>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</si>
  <si>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</si>
  <si>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</si>
  <si>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</si>
  <si>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</si>
  <si>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</si>
  <si>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</si>
  <si>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</si>
  <si>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</si>
  <si>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</si>
  <si>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</si>
  <si>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</si>
  <si>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</si>
  <si>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</si>
  <si>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</si>
  <si>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</si>
  <si>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</si>
  <si>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</si>
  <si>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</si>
  <si>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</si>
  <si>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</si>
  <si>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</si>
  <si>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</si>
  <si>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</si>
  <si>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</si>
  <si>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</si>
  <si>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</si>
  <si>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</si>
  <si>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</si>
  <si>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</si>
  <si>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</si>
  <si>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</si>
  <si>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</si>
  <si>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</si>
  <si>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</si>
  <si>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</si>
  <si>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</si>
  <si>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</si>
  <si>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</si>
  <si>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</si>
  <si>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</si>
  <si>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</si>
  <si>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</si>
  <si>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</si>
  <si>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</si>
  <si>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</si>
  <si>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</si>
  <si>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</si>
  <si>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</si>
  <si>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</si>
  <si>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</si>
  <si>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</si>
  <si>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</si>
  <si>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</si>
  <si>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</si>
  <si>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</si>
  <si>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</si>
  <si>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</si>
  <si>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</si>
  <si>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</si>
  <si>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</si>
  <si>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</si>
  <si>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</si>
  <si>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</si>
  <si>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</si>
  <si>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</si>
  <si>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</si>
  <si>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</si>
  <si>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</si>
  <si>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</si>
  <si>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</si>
  <si>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</si>
  <si>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</si>
  <si>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</si>
  <si>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</si>
  <si>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</si>
  <si>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</si>
  <si>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</si>
  <si>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</si>
  <si>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</si>
  <si>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</si>
  <si>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</si>
  <si>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</si>
  <si>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</si>
  <si>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</si>
  <si>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</si>
  <si>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</si>
  <si>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</si>
  <si>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</si>
  <si>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</si>
  <si>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</si>
  <si>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</si>
  <si>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</si>
  <si>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</si>
  <si>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</si>
  <si>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</si>
  <si>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</si>
  <si>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</si>
  <si>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</si>
  <si>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</si>
  <si>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</si>
  <si>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</si>
  <si>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</si>
  <si>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</si>
  <si>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</si>
  <si>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</si>
  <si>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</si>
  <si>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</si>
  <si>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</si>
  <si>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</si>
  <si>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</si>
  <si>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</si>
  <si>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</si>
  <si>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</si>
  <si>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</si>
  <si>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</si>
  <si>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</si>
  <si>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</si>
  <si>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</si>
  <si>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</si>
  <si>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</si>
  <si>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</si>
  <si>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</si>
  <si>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</si>
  <si>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</si>
  <si>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</si>
  <si>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</si>
  <si>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</si>
  <si>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</si>
  <si>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</si>
  <si>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</si>
  <si>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</si>
  <si>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</si>
  <si>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</si>
  <si>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</si>
  <si>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</si>
  <si>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</si>
  <si>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</si>
  <si>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</si>
  <si>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</si>
  <si>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</si>
  <si>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</si>
  <si>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</si>
  <si>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</si>
  <si>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</si>
  <si>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</si>
  <si>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</si>
  <si>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</si>
  <si>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</si>
  <si>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</si>
  <si>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</si>
  <si>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</si>
  <si>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</si>
  <si>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</si>
  <si>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</si>
  <si>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</si>
  <si>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</si>
  <si>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</si>
  <si>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</si>
  <si>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</si>
  <si>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</si>
  <si>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</si>
  <si>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</si>
  <si>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</si>
  <si>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</si>
  <si>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</si>
  <si>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</si>
  <si>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</si>
  <si>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</si>
  <si>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</si>
  <si>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</si>
  <si>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</si>
  <si>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</si>
  <si>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</si>
  <si>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</si>
  <si>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</si>
  <si>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</si>
  <si>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</si>
  <si>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</si>
  <si>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</si>
  <si>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</si>
  <si>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</si>
  <si>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</si>
  <si>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</si>
  <si>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</si>
  <si>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</si>
  <si>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</si>
  <si>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</si>
  <si>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</si>
  <si>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</si>
  <si>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</si>
  <si>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</si>
  <si>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</si>
  <si>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</si>
  <si>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</si>
  <si>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</si>
  <si>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</si>
  <si>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</si>
  <si>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</si>
  <si>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</si>
  <si>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</si>
  <si>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</si>
  <si>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</si>
  <si>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</si>
  <si>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</si>
  <si>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</si>
  <si>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</si>
  <si>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</si>
  <si>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</si>
  <si>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</si>
  <si>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</si>
  <si>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</si>
  <si>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</si>
  <si>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</si>
  <si>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</si>
  <si>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</si>
  <si>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</si>
  <si>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</si>
  <si>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</si>
  <si>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</si>
  <si>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</si>
  <si>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</si>
  <si>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</si>
  <si>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</si>
  <si>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</si>
  <si>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</si>
  <si>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</si>
  <si>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</si>
  <si>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</si>
  <si>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</si>
  <si>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</si>
  <si>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</si>
  <si>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</si>
  <si>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</si>
  <si>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</si>
  <si>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</si>
  <si>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</si>
  <si>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</si>
  <si>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</si>
  <si>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</si>
  <si>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</si>
  <si>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</si>
  <si>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</si>
  <si>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</si>
  <si>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</si>
  <si>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</si>
  <si>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</si>
  <si>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</si>
  <si>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</si>
  <si>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</si>
  <si>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</si>
  <si>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</si>
  <si>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</si>
  <si>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</si>
  <si>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</si>
  <si>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</si>
  <si>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</si>
  <si>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</si>
  <si>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</si>
  <si>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</si>
  <si>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</si>
  <si>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</si>
  <si>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</si>
  <si>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</si>
  <si>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</si>
  <si>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</si>
  <si>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</si>
  <si>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</si>
  <si>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</si>
  <si>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</si>
  <si>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</si>
  <si>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</si>
  <si>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</si>
  <si>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</si>
  <si>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</si>
  <si>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</si>
  <si>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</si>
  <si>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</si>
  <si>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</si>
  <si>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</si>
  <si>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</si>
  <si>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</si>
  <si>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</si>
  <si>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</si>
  <si>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</si>
  <si>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</si>
  <si>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</si>
  <si>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</si>
  <si>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</si>
  <si>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</si>
  <si>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</si>
  <si>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</si>
  <si>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</si>
  <si>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</si>
  <si>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</si>
  <si>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</si>
  <si>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</si>
  <si>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</si>
  <si>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</si>
  <si>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</si>
  <si>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</si>
  <si>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</si>
  <si>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</si>
  <si>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</si>
  <si>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</si>
  <si>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</si>
  <si>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</si>
  <si>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</si>
  <si>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</si>
  <si>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</si>
  <si>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</si>
  <si>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</si>
  <si>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</si>
  <si>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</si>
  <si>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</si>
  <si>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</si>
  <si>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</si>
  <si>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</si>
  <si>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</si>
  <si>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</si>
  <si>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</si>
  <si>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</si>
  <si>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</si>
  <si>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</si>
  <si>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</si>
  <si>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</si>
  <si>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</si>
  <si>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</si>
  <si>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</si>
  <si>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</si>
  <si>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</si>
  <si>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</si>
  <si>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</si>
  <si>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</si>
  <si>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</si>
  <si>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</si>
  <si>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</si>
  <si>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</si>
  <si>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</si>
  <si>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</si>
  <si>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</si>
  <si>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</si>
  <si>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</si>
  <si>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</si>
  <si>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</si>
  <si>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</si>
  <si>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</si>
  <si>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</si>
  <si>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</si>
  <si>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</si>
  <si>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</si>
  <si>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</si>
  <si>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</si>
  <si>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</si>
  <si>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</si>
  <si>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</si>
  <si>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</si>
  <si>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</si>
  <si>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</si>
  <si>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</si>
  <si>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</si>
  <si>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</si>
  <si>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</si>
  <si>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</si>
  <si>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</si>
  <si>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</si>
  <si>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</si>
  <si>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</si>
  <si>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</si>
  <si>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</si>
  <si>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</si>
  <si>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</si>
  <si>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</si>
  <si>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</si>
  <si>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</si>
  <si>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</si>
  <si>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</si>
  <si>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</si>
  <si>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</si>
  <si>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</si>
  <si>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</si>
  <si>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</si>
  <si>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</si>
  <si>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</si>
  <si>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</si>
  <si>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</si>
  <si>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</si>
  <si>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</si>
  <si>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</si>
  <si>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</si>
  <si>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</si>
  <si>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</si>
  <si>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</si>
  <si>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</si>
  <si>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</si>
  <si>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</si>
  <si>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</si>
  <si>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</si>
  <si>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</si>
  <si>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</si>
  <si>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</si>
  <si>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</si>
  <si>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</si>
  <si>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</si>
  <si>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</si>
  <si>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</si>
  <si>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</si>
  <si>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</si>
  <si>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</si>
  <si>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</si>
  <si>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</si>
  <si>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</si>
  <si>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</si>
  <si>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</si>
  <si>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</si>
  <si>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</si>
  <si>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</si>
  <si>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</si>
  <si>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</si>
  <si>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</si>
  <si>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</si>
  <si>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</si>
  <si>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</si>
  <si>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</si>
  <si>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</si>
  <si>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</si>
  <si>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</si>
  <si>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</si>
  <si>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</si>
  <si>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</si>
  <si>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</si>
  <si>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</si>
  <si>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</si>
  <si>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</si>
  <si>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</si>
  <si>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</si>
  <si>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</si>
  <si>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</si>
  <si>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</si>
  <si>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</si>
  <si>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</si>
  <si>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</si>
  <si>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</si>
  <si>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</si>
  <si>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</si>
  <si>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</si>
  <si>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</si>
  <si>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</si>
  <si>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</si>
  <si>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</si>
  <si>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</si>
  <si>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</si>
  <si>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</si>
  <si>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</si>
  <si>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</si>
  <si>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</si>
  <si>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</si>
  <si>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</si>
  <si>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</si>
  <si>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</si>
  <si>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</si>
  <si>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</si>
  <si>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</si>
  <si>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</si>
  <si>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</si>
  <si>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</si>
  <si>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</si>
  <si>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</si>
  <si>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</si>
  <si>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</si>
  <si>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</si>
  <si>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</si>
  <si>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</si>
  <si>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</si>
  <si>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</si>
  <si>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</si>
  <si>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</si>
  <si>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</si>
  <si>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</si>
  <si>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</si>
  <si>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</si>
  <si>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</si>
  <si>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</si>
  <si>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</si>
  <si>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</si>
  <si>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</si>
  <si>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</si>
  <si>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</si>
  <si>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</si>
  <si>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</si>
  <si>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</si>
  <si>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</si>
  <si>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</si>
  <si>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</si>
  <si>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</si>
  <si>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</si>
  <si>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</si>
  <si>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</si>
  <si>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</si>
  <si>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</si>
  <si>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</si>
  <si>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</si>
  <si>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</si>
  <si>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</si>
  <si>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</si>
  <si>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</si>
  <si>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</si>
  <si>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</si>
  <si>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</si>
  <si>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</si>
  <si>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</si>
  <si>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</si>
  <si>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</si>
  <si>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</si>
  <si>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</si>
  <si>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</si>
  <si>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</si>
  <si>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</si>
  <si>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</si>
  <si>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</si>
  <si>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</si>
  <si>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</si>
  <si>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</si>
  <si>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</si>
  <si>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</si>
  <si>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</si>
  <si>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</si>
  <si>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</si>
  <si>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</si>
  <si>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</si>
  <si>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</si>
  <si>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</si>
  <si>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</si>
  <si>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</si>
  <si>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</si>
  <si>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</si>
  <si>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</si>
  <si>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</si>
  <si>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</si>
  <si>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</si>
  <si>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</si>
  <si>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</si>
  <si>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</si>
  <si>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</si>
  <si>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</si>
  <si>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</si>
  <si>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</si>
  <si>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</si>
  <si>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</si>
  <si>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</si>
  <si>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</si>
  <si>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</si>
  <si>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</si>
  <si>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</si>
  <si>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</si>
  <si>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</si>
  <si>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</si>
  <si>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</si>
  <si>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</si>
  <si>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</si>
  <si>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</si>
  <si>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</si>
  <si>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</si>
  <si>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</si>
  <si>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</si>
  <si>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</si>
  <si>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</si>
  <si>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</si>
  <si>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</si>
  <si>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</si>
  <si>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</si>
  <si>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</si>
  <si>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</si>
  <si>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</si>
  <si>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</si>
  <si>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</si>
  <si>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</si>
  <si>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</si>
  <si>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</si>
  <si>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</si>
  <si>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</si>
  <si>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</si>
  <si>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</si>
  <si>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</si>
  <si>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</si>
  <si>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</si>
  <si>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</si>
  <si>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</si>
  <si>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</si>
  <si>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</si>
  <si>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</si>
  <si>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</si>
  <si>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</si>
  <si>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</si>
  <si>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</si>
  <si>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</si>
  <si>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</si>
  <si>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</si>
  <si>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</si>
  <si>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</si>
  <si>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</si>
  <si>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</si>
  <si>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</si>
  <si>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</si>
  <si>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</si>
  <si>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</si>
  <si>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</si>
  <si>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</si>
  <si>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</si>
  <si>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</si>
  <si>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</si>
  <si>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</si>
  <si>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</si>
  <si>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</si>
  <si>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</si>
  <si>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</si>
  <si>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</si>
  <si>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</si>
  <si>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</si>
  <si>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</si>
  <si>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</si>
  <si>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</si>
  <si>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</si>
  <si>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</si>
  <si>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</si>
  <si>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</si>
  <si>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</si>
  <si>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</si>
  <si>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</si>
  <si>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</si>
  <si>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</si>
  <si>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</si>
  <si>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</si>
  <si>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</si>
  <si>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</si>
  <si>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</si>
  <si>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</si>
  <si>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</si>
  <si>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</si>
  <si>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</si>
  <si>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</si>
  <si>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</si>
  <si>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</si>
  <si>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</si>
  <si>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</si>
  <si>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</si>
  <si>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</si>
  <si>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</si>
  <si>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</si>
  <si>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</si>
  <si>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</si>
  <si>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</si>
  <si>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</si>
  <si>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</si>
  <si>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</si>
  <si>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</si>
  <si>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</si>
  <si>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</si>
  <si>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</si>
  <si>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</si>
  <si>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</si>
  <si>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</si>
  <si>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</si>
  <si>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</si>
  <si>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</si>
  <si>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</si>
  <si>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</si>
  <si>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</si>
  <si>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</si>
  <si>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</si>
  <si>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</si>
  <si>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</si>
  <si>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</si>
  <si>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</si>
  <si>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</si>
  <si>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</si>
  <si>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</si>
  <si>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</si>
  <si>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</si>
  <si>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</si>
  <si>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</si>
  <si>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</si>
  <si>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</si>
  <si>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</si>
  <si>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</si>
  <si>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</si>
  <si>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</si>
  <si>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</si>
  <si>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</si>
  <si>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</si>
  <si>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</si>
  <si>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</si>
  <si>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</si>
  <si>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</si>
  <si>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</si>
  <si>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</si>
  <si>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</si>
  <si>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</si>
  <si>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</si>
  <si>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</si>
  <si>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</si>
  <si>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</si>
  <si>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</si>
  <si>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</si>
  <si>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</si>
  <si>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</si>
  <si>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</si>
  <si>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</si>
  <si>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</si>
  <si>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</si>
  <si>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</si>
  <si>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</si>
  <si>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</si>
  <si>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</si>
  <si>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</si>
  <si>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</si>
  <si>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</si>
  <si>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</si>
  <si>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</si>
  <si>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</si>
  <si>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</si>
  <si>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</si>
  <si>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</si>
  <si>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</si>
  <si>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</si>
  <si>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</si>
  <si>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</si>
  <si>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</si>
  <si>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</si>
  <si>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</si>
  <si>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</si>
  <si>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</si>
  <si>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</si>
  <si>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</si>
  <si>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</si>
  <si>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</si>
  <si>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</si>
  <si>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</si>
  <si>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</si>
  <si>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</si>
  <si>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</si>
  <si>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</si>
  <si>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</si>
  <si>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</si>
  <si>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</si>
  <si>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</si>
  <si>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</si>
  <si>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</si>
  <si>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</si>
  <si>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</si>
  <si>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</si>
  <si>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</si>
  <si>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</si>
  <si>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</si>
  <si>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</si>
  <si>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</si>
  <si>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</si>
  <si>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</si>
  <si>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</si>
  <si>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</si>
  <si>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</si>
  <si>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</si>
  <si>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</si>
  <si>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</si>
  <si>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</si>
  <si>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</si>
  <si>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</si>
  <si>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</si>
  <si>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</si>
  <si>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</si>
  <si>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</si>
  <si>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</si>
  <si>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</si>
  <si>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</si>
  <si>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</si>
  <si>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</si>
  <si>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</si>
  <si>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</si>
  <si>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</si>
  <si>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</si>
  <si>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</si>
  <si>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</si>
  <si>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</si>
  <si>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</si>
  <si>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</si>
  <si>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</si>
  <si>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</si>
  <si>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</si>
  <si>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</si>
  <si>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</si>
  <si>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</si>
  <si>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</si>
  <si>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</si>
  <si>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</si>
  <si>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</si>
  <si>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</si>
  <si>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</si>
  <si>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</si>
  <si>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</si>
  <si>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</si>
  <si>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</si>
  <si>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</si>
  <si>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</si>
  <si>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</si>
  <si>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</si>
  <si>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</si>
  <si>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</si>
  <si>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</si>
  <si>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</si>
  <si>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</si>
  <si>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</si>
  <si>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</si>
  <si>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</si>
  <si>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</si>
  <si>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</si>
  <si>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</si>
  <si>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</si>
  <si>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</si>
  <si>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</si>
  <si>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</si>
  <si>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</si>
  <si>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</si>
  <si>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</si>
  <si>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</si>
  <si>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</si>
  <si>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</si>
  <si>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</si>
  <si>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</si>
  <si>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</si>
  <si>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</si>
  <si>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</si>
  <si>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</si>
  <si>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</si>
  <si>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</si>
  <si>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</si>
  <si>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</si>
  <si>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</si>
  <si>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</si>
  <si>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</si>
  <si>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</si>
  <si>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</si>
  <si>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</si>
  <si>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</si>
  <si>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</si>
  <si>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</si>
  <si>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</si>
  <si>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</si>
  <si>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</si>
  <si>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</si>
  <si>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</si>
  <si>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</si>
  <si>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</si>
  <si>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</si>
  <si>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</si>
  <si>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</si>
  <si>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</si>
  <si>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</si>
  <si>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</si>
  <si>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</si>
  <si>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</si>
  <si>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</si>
  <si>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</si>
  <si>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</si>
  <si>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</si>
  <si>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</si>
  <si>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</si>
  <si>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</si>
  <si>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</si>
  <si>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</si>
  <si>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</si>
  <si>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</si>
  <si>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</si>
  <si>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</si>
  <si>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</si>
  <si>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</si>
  <si>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</si>
  <si>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</si>
  <si>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</si>
  <si>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</si>
  <si>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</si>
  <si>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</si>
  <si>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</si>
  <si>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</si>
  <si>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</si>
  <si>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</si>
  <si>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</si>
  <si>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</si>
  <si>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</si>
  <si>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</si>
  <si>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</si>
  <si>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</si>
  <si>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</si>
  <si>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</si>
  <si>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</si>
  <si>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</si>
  <si>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</si>
  <si>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</si>
  <si>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</si>
  <si>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</si>
  <si>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</si>
  <si>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</si>
  <si>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</si>
  <si>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</si>
  <si>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</si>
  <si>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</si>
  <si>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</si>
  <si>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</si>
  <si>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</si>
  <si>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</si>
  <si>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</si>
  <si>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</si>
  <si>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</si>
  <si>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</si>
  <si>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</si>
  <si>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</si>
  <si>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</si>
  <si>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</si>
  <si>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</si>
  <si>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</si>
  <si>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</si>
  <si>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</si>
  <si>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</si>
  <si>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</si>
  <si>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</si>
  <si>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</si>
  <si>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</si>
  <si>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</si>
  <si>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</si>
  <si>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</si>
  <si>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</si>
  <si>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</si>
  <si>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</si>
  <si>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</si>
  <si>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</si>
  <si>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</si>
  <si>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</si>
  <si>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</si>
  <si>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</si>
  <si>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</si>
  <si>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</si>
  <si>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</si>
  <si>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</si>
  <si>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</si>
  <si>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</si>
  <si>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</si>
  <si>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</si>
  <si>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</si>
  <si>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</si>
  <si>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</si>
  <si>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</si>
  <si>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</si>
  <si>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</si>
  <si>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</si>
  <si>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</si>
  <si>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</si>
  <si>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</si>
  <si>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</si>
  <si>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</si>
  <si>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</si>
  <si>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</si>
  <si>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</si>
  <si>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</si>
  <si>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</si>
  <si>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</si>
  <si>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</si>
  <si>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</si>
  <si>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</si>
  <si>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</si>
  <si>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</si>
  <si>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</si>
  <si>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</si>
  <si>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</si>
  <si>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</si>
  <si>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</si>
  <si>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</si>
  <si>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</si>
  <si>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</si>
  <si>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</si>
  <si>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</si>
  <si>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</si>
  <si>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</si>
  <si>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</si>
  <si>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</si>
  <si>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</si>
  <si>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</si>
  <si>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</si>
  <si>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</si>
  <si>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</si>
  <si>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</si>
  <si>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</si>
  <si>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</si>
  <si>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</si>
  <si>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</si>
  <si>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</si>
  <si>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</si>
  <si>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</si>
  <si>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</si>
  <si>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</si>
  <si>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</si>
  <si>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</si>
  <si>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</si>
  <si>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</si>
  <si>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</si>
  <si>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</si>
  <si>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</si>
  <si>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</si>
  <si>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</si>
  <si>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</si>
  <si>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</si>
  <si>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</si>
  <si>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</si>
  <si>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</si>
  <si>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</si>
  <si>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</si>
  <si>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</si>
  <si>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</si>
  <si>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</si>
  <si>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</si>
  <si>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</si>
  <si>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</si>
  <si>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</si>
  <si>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</si>
  <si>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</si>
  <si>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</si>
  <si>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</si>
  <si>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</si>
  <si>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</si>
  <si>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</si>
  <si>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</si>
  <si>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</si>
  <si>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</si>
  <si>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</si>
  <si>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</si>
  <si>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</si>
  <si>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</si>
  <si>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</si>
  <si>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</si>
  <si>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</si>
  <si>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</si>
  <si>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</si>
  <si>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</si>
  <si>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</si>
  <si>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</si>
  <si>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</si>
  <si>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</si>
  <si>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</si>
  <si>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</si>
  <si>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</si>
  <si>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</si>
  <si>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</si>
  <si>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</si>
  <si>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</si>
  <si>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</si>
  <si>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</si>
  <si>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</si>
  <si>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</si>
  <si>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</si>
  <si>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</si>
  <si>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</si>
  <si>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</si>
  <si>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</si>
  <si>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</si>
  <si>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</si>
  <si>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</si>
  <si>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</si>
  <si>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</si>
  <si>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</si>
  <si>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</si>
  <si>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</si>
  <si>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</si>
  <si>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</si>
  <si>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</si>
  <si>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</si>
  <si>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</si>
  <si>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</si>
  <si>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</si>
  <si>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</si>
  <si>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</si>
  <si>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</si>
  <si>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</si>
  <si>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</si>
  <si>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</si>
  <si>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</si>
  <si>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</si>
  <si>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</si>
  <si>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</si>
  <si>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</si>
  <si>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</si>
  <si>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</si>
  <si>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</si>
  <si>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</si>
  <si>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</si>
  <si>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</si>
  <si>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</si>
  <si>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</si>
  <si>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</si>
  <si>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</si>
  <si>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</si>
  <si>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</si>
  <si>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</si>
  <si>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</si>
  <si>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</si>
  <si>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</si>
  <si>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</si>
  <si>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</si>
  <si>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</si>
  <si>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</si>
  <si>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</si>
  <si>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</si>
  <si>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</si>
  <si>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</si>
  <si>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</si>
  <si>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</si>
  <si>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</si>
  <si>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</si>
  <si>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</si>
  <si>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</si>
  <si>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</si>
  <si>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</si>
  <si>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</si>
  <si>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</si>
  <si>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</si>
  <si>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</si>
  <si>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</si>
  <si>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</si>
  <si>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</si>
  <si>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</si>
  <si>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</si>
  <si>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</si>
  <si>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</si>
  <si>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</si>
  <si>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</si>
  <si>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</si>
  <si>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</si>
  <si>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</si>
  <si>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</si>
  <si>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</si>
  <si>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</si>
  <si>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</si>
  <si>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</si>
  <si>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</si>
  <si>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</si>
  <si>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</si>
  <si>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</si>
  <si>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</si>
  <si>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</si>
  <si>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</si>
  <si>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</si>
  <si>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</si>
  <si>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</si>
  <si>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</si>
  <si>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</si>
  <si>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</si>
  <si>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</si>
  <si>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</si>
  <si>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</si>
  <si>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</si>
  <si>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</si>
  <si>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</si>
  <si>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</si>
  <si>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</si>
  <si>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</si>
  <si>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</si>
  <si>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</si>
  <si>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</si>
  <si>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</si>
  <si>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</si>
  <si>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</si>
  <si>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</si>
  <si>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</si>
  <si>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</si>
  <si>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</si>
  <si>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</si>
  <si>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</si>
  <si>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</si>
  <si>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</si>
  <si>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</si>
  <si>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</si>
  <si>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</si>
  <si>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</si>
  <si>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</si>
  <si>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</si>
  <si>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</si>
  <si>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</si>
  <si>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</si>
  <si>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</si>
  <si>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</si>
  <si>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</si>
  <si>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</si>
  <si>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</si>
  <si>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</si>
  <si>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</si>
  <si>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</si>
  <si>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</si>
  <si>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</si>
  <si>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</si>
  <si>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</si>
  <si>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</si>
  <si>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</si>
  <si>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</si>
  <si>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</si>
  <si>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</si>
  <si>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</si>
  <si>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</si>
  <si>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</si>
  <si>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</si>
  <si>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</si>
  <si>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</si>
  <si>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</si>
  <si>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</si>
  <si>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</si>
  <si>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</si>
  <si>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</si>
  <si>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</si>
  <si>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</si>
  <si>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</si>
  <si>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</si>
  <si>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</si>
  <si>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</si>
  <si>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</si>
  <si>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</si>
  <si>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</si>
  <si>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</si>
  <si>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</si>
  <si>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</si>
  <si>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</si>
  <si>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</si>
  <si>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</si>
  <si>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</si>
  <si>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</si>
  <si>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</si>
  <si>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</si>
  <si>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</si>
  <si>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</si>
  <si>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</si>
  <si>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</si>
  <si>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</si>
  <si>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</si>
  <si>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</si>
  <si>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</si>
  <si>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</si>
  <si>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</si>
  <si>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</si>
  <si>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</si>
  <si>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</si>
  <si>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</si>
  <si>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</si>
  <si>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</si>
  <si>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</si>
  <si>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</si>
  <si>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</si>
  <si>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</si>
  <si>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</si>
  <si>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</si>
  <si>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</si>
  <si>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</si>
  <si>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</si>
  <si>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</si>
  <si>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</si>
  <si>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</si>
  <si>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</si>
  <si>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</si>
  <si>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</si>
  <si>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</si>
  <si>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</si>
  <si>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</si>
  <si>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</si>
  <si>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</si>
  <si>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</si>
  <si>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</si>
  <si>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</si>
  <si>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</si>
  <si>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</si>
  <si>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</si>
  <si>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</si>
  <si>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</si>
  <si>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</si>
  <si>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</si>
  <si>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</si>
  <si>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</si>
  <si>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</si>
  <si>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</si>
  <si>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</si>
  <si>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</si>
  <si>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</si>
  <si>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</si>
  <si>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</si>
  <si>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</si>
  <si>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</si>
  <si>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</si>
  <si>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</si>
  <si>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</si>
  <si>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</si>
  <si>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</si>
  <si>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</si>
  <si>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</si>
  <si>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</si>
  <si>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</si>
  <si>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</si>
  <si>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</si>
  <si>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</si>
  <si>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</si>
  <si>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</si>
  <si>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</si>
  <si>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</si>
  <si>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</si>
  <si>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</si>
  <si>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</si>
  <si>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</si>
  <si>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</si>
  <si>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</si>
  <si>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</si>
  <si>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</si>
  <si>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</si>
  <si>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</si>
  <si>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</si>
  <si>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</si>
  <si>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</si>
  <si>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</si>
  <si>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</si>
  <si>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</si>
  <si>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</si>
  <si>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</si>
  <si>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</si>
  <si>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</si>
  <si>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</si>
  <si>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</si>
  <si>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</si>
  <si>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</si>
  <si>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</si>
  <si>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</si>
  <si>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</si>
  <si>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</si>
  <si>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</si>
  <si>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</si>
  <si>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</si>
  <si>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</si>
  <si>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</si>
  <si>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</si>
  <si>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</si>
  <si>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</si>
  <si>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</si>
  <si>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</si>
  <si>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</si>
  <si>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</si>
  <si>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</si>
  <si>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</si>
  <si>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</si>
  <si>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</si>
  <si>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</si>
  <si>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</si>
  <si>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</si>
  <si>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</si>
  <si>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</si>
  <si>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</si>
  <si>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</si>
  <si>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</si>
  <si>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</si>
  <si>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</si>
  <si>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</si>
  <si>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</si>
  <si>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</si>
  <si>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</si>
  <si>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</si>
  <si>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</si>
  <si>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</si>
  <si>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</si>
  <si>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</si>
  <si>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</si>
  <si>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</si>
  <si>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</si>
  <si>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</si>
  <si>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</si>
  <si>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</si>
  <si>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</si>
  <si>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</si>
  <si>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</si>
  <si>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</si>
  <si>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</si>
  <si>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</si>
  <si>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</si>
  <si>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</si>
  <si>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</si>
  <si>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</si>
  <si>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</si>
  <si>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</si>
  <si>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</si>
  <si>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</si>
  <si>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</si>
  <si>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</si>
  <si>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</si>
  <si>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</si>
  <si>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</si>
  <si>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</si>
  <si>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</si>
  <si>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</si>
  <si>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</si>
  <si>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</si>
  <si>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</si>
  <si>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</si>
  <si>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</si>
  <si>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</si>
  <si>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</si>
  <si>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</si>
  <si>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</si>
  <si>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</si>
  <si>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</si>
  <si>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</si>
  <si>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</si>
  <si>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</si>
  <si>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</si>
  <si>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</si>
  <si>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</si>
  <si>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</si>
  <si>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</si>
  <si>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</si>
  <si>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</si>
  <si>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</si>
  <si>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</si>
  <si>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</si>
  <si>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</si>
  <si>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</si>
  <si>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</si>
  <si>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</si>
  <si>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</si>
  <si>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</si>
  <si>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</si>
  <si>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</si>
  <si>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</si>
  <si>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</si>
  <si>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</si>
  <si>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</si>
  <si>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</si>
  <si>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</si>
  <si>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</si>
  <si>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</si>
  <si>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</si>
  <si>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</si>
  <si>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</si>
  <si>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</si>
  <si>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</si>
  <si>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</si>
  <si>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</si>
  <si>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</si>
  <si>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</si>
  <si>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</si>
  <si>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</si>
  <si>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</si>
  <si>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</si>
  <si>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</si>
  <si>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</si>
  <si>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</si>
  <si>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</si>
  <si>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</si>
  <si>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</si>
  <si>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</si>
  <si>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</si>
  <si>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</si>
  <si>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</si>
  <si>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</si>
  <si>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</si>
  <si>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</si>
  <si>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</si>
  <si>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</si>
  <si>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</si>
  <si>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</si>
  <si>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</si>
  <si>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</si>
  <si>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</si>
  <si>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</si>
  <si>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</si>
  <si>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</si>
  <si>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</si>
  <si>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</si>
  <si>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</si>
  <si>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</si>
  <si>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</si>
  <si>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</si>
  <si>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</si>
  <si>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</si>
  <si>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</si>
  <si>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</si>
  <si>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</si>
  <si>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</si>
  <si>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</si>
  <si>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</si>
  <si>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</si>
  <si>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</si>
  <si>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</si>
  <si>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</si>
  <si>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</si>
  <si>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</si>
  <si>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</si>
  <si>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</si>
  <si>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</si>
  <si>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</si>
  <si>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</si>
  <si>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</si>
  <si>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</si>
  <si>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</si>
  <si>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</si>
  <si>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</si>
  <si>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</si>
  <si>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</si>
  <si>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</si>
  <si>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</si>
  <si>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</si>
  <si>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</si>
  <si>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</si>
  <si>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</si>
  <si>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</si>
  <si>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</si>
  <si>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</si>
  <si>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</si>
  <si>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</si>
  <si>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</si>
  <si>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</si>
  <si>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</si>
  <si>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</si>
  <si>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</si>
  <si>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</si>
  <si>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</si>
  <si>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</si>
  <si>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</si>
  <si>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</si>
  <si>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</si>
  <si>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</si>
  <si>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</si>
  <si>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</si>
  <si>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</si>
  <si>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</si>
  <si>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</si>
  <si>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</si>
  <si>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</si>
  <si>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</si>
  <si>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</si>
  <si>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</si>
  <si>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</si>
  <si>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</si>
  <si>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</si>
  <si>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</si>
  <si>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</si>
  <si>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</si>
  <si>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</si>
  <si>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</si>
  <si>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</si>
  <si>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</si>
  <si>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</si>
  <si>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</si>
  <si>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</si>
  <si>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</si>
  <si>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</si>
  <si>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</si>
  <si>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</si>
  <si>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</si>
  <si>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</si>
  <si>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</si>
  <si>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</si>
  <si>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</si>
  <si>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</si>
  <si>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</si>
  <si>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</si>
  <si>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</si>
  <si>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</si>
  <si>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</si>
  <si>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</si>
  <si>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</si>
  <si>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</si>
  <si>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</si>
  <si>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</si>
  <si>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</si>
  <si>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</si>
  <si>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</si>
  <si>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</si>
  <si>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</si>
  <si>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</si>
  <si>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</si>
  <si>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</si>
  <si>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</si>
  <si>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</si>
  <si>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</si>
  <si>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</si>
  <si>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</si>
  <si>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</si>
  <si>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</si>
  <si>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</si>
  <si>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</si>
  <si>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</si>
  <si>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</si>
  <si>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</si>
  <si>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</si>
  <si>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</si>
  <si>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</si>
  <si>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</si>
  <si>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</si>
  <si>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</si>
  <si>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</si>
  <si>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</si>
  <si>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</si>
  <si>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</si>
  <si>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</si>
  <si>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</si>
  <si>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</si>
  <si>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</si>
  <si>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</si>
  <si>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</si>
  <si>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</si>
  <si>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</si>
  <si>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</si>
  <si>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</si>
  <si>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</si>
  <si>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</si>
  <si>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</si>
  <si>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</si>
  <si>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</si>
  <si>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</si>
  <si>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</si>
  <si>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</si>
  <si>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</si>
  <si>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</si>
  <si>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</si>
  <si>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</si>
  <si>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</si>
  <si>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</si>
  <si>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</si>
  <si>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</si>
  <si>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</si>
  <si>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</si>
  <si>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</si>
  <si>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</si>
  <si>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</si>
  <si>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</si>
  <si>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</si>
  <si>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</si>
  <si>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</si>
  <si>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</si>
  <si>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</si>
  <si>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</si>
  <si>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</si>
  <si>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</si>
  <si>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</si>
  <si>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</si>
  <si>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</si>
  <si>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</si>
  <si>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</si>
  <si>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</si>
  <si>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</si>
  <si>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</si>
  <si>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</si>
  <si>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</si>
  <si>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</si>
  <si>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</si>
  <si>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</si>
  <si>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</si>
  <si>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</si>
  <si>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</si>
  <si>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</si>
  <si>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</si>
  <si>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</si>
  <si>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</si>
  <si>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</si>
  <si>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</si>
  <si>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</si>
  <si>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</si>
  <si>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</si>
  <si>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</si>
  <si>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</si>
  <si>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</si>
  <si>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</si>
  <si>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</si>
  <si>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</si>
  <si>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</si>
  <si>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</si>
  <si>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</si>
  <si>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</si>
  <si>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</si>
  <si>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</si>
  <si>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</si>
  <si>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</si>
  <si>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</si>
  <si>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</si>
  <si>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</si>
  <si>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</si>
  <si>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</si>
  <si>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</si>
  <si>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</si>
  <si>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</si>
  <si>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</si>
  <si>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</si>
  <si>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</si>
  <si>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</si>
  <si>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</si>
  <si>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</si>
  <si>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</si>
  <si>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</si>
  <si>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</si>
  <si>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</si>
  <si>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</si>
  <si>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</si>
  <si>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</si>
  <si>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</si>
  <si>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</si>
  <si>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</si>
  <si>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</si>
  <si>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</si>
  <si>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</si>
  <si>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</si>
  <si>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</si>
  <si>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</si>
  <si>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</si>
  <si>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</si>
  <si>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</si>
  <si>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</si>
  <si>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</si>
  <si>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</si>
  <si>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</si>
  <si>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</si>
  <si>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</si>
  <si>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</si>
  <si>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</si>
  <si>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</si>
  <si>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</si>
  <si>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</si>
  <si>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</si>
  <si>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</si>
  <si>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</si>
  <si>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</si>
  <si>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</si>
  <si>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</si>
  <si>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</si>
  <si>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</si>
  <si>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</si>
  <si>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</si>
  <si>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</si>
  <si>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</si>
  <si>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</si>
  <si>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</si>
  <si>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</si>
  <si>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</si>
  <si>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</si>
  <si>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</si>
  <si>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</si>
  <si>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</si>
  <si>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</si>
  <si>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</si>
  <si>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</si>
  <si>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</si>
  <si>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</si>
  <si>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</si>
  <si>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</si>
  <si>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</si>
  <si>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</si>
  <si>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</si>
  <si>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</si>
  <si>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</si>
  <si>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</si>
  <si>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</si>
  <si>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</si>
  <si>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</si>
  <si>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</si>
  <si>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</si>
  <si>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</si>
  <si>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</si>
  <si>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</si>
  <si>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</si>
  <si>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</si>
  <si>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</si>
  <si>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</si>
  <si>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</si>
  <si>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</si>
  <si>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</si>
  <si>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</si>
  <si>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</si>
  <si>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</si>
  <si>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</si>
  <si>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</si>
  <si>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</si>
  <si>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</si>
  <si>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</si>
  <si>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</si>
  <si>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</si>
  <si>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</si>
  <si>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</si>
  <si>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</si>
  <si>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</si>
  <si>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</si>
  <si>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</si>
  <si>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</si>
  <si>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</si>
  <si>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</si>
  <si>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</si>
  <si>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</si>
  <si>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</si>
  <si>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</si>
  <si>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</si>
  <si>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</si>
  <si>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</si>
  <si>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</si>
  <si>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</si>
  <si>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</si>
  <si>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</si>
  <si>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</si>
  <si>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</si>
  <si>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</si>
  <si>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</si>
  <si>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</si>
  <si>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</si>
  <si>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</si>
  <si>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</si>
  <si>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</si>
  <si>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</si>
  <si>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</si>
  <si>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</si>
  <si>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</si>
  <si>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</si>
  <si>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</si>
  <si>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</si>
  <si>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</si>
  <si>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</si>
  <si>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</si>
  <si>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</si>
  <si>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</si>
  <si>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</si>
  <si>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</si>
  <si>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</si>
  <si>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</si>
  <si>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</si>
  <si>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</si>
  <si>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</si>
  <si>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</si>
  <si>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</si>
  <si>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</si>
  <si>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</si>
  <si>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</si>
  <si>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</si>
  <si>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</si>
  <si>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</si>
  <si>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</si>
  <si>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</si>
  <si>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</si>
  <si>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</si>
  <si>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</si>
  <si>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</si>
  <si>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</si>
  <si>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</si>
  <si>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</si>
  <si>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</si>
  <si>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</si>
  <si>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</si>
  <si>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</si>
  <si>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</si>
  <si>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</si>
  <si>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</si>
  <si>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</si>
  <si>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</si>
  <si>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</si>
  <si>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</si>
  <si>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</si>
  <si>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</si>
  <si>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</si>
  <si>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</si>
  <si>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</si>
  <si>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</si>
  <si>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</si>
  <si>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</si>
  <si>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</si>
  <si>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</si>
  <si>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</si>
  <si>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</si>
  <si>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</si>
  <si>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</si>
  <si>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</si>
  <si>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</si>
  <si>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</si>
  <si>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</si>
  <si>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</si>
  <si>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</si>
  <si>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</si>
  <si>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</si>
  <si>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</si>
  <si>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</si>
  <si>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</si>
  <si>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</si>
  <si>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</si>
  <si>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</si>
  <si>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</si>
  <si>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</si>
  <si>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</si>
  <si>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</si>
  <si>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</si>
  <si>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</si>
  <si>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</si>
  <si>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</si>
  <si>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</si>
  <si>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</si>
  <si>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</si>
  <si>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</si>
  <si>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</si>
  <si>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</si>
  <si>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</si>
  <si>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</si>
  <si>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</si>
  <si>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</si>
  <si>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</si>
  <si>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</si>
  <si>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</si>
  <si>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</si>
  <si>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</si>
  <si>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</si>
  <si>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</si>
  <si>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</si>
  <si>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</si>
  <si>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</si>
  <si>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</si>
  <si>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</si>
  <si>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</si>
  <si>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</si>
  <si>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</si>
  <si>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</si>
  <si>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</si>
  <si>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</si>
  <si>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</si>
  <si>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</si>
  <si>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</si>
  <si>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</si>
  <si>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</si>
  <si>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</si>
  <si>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</si>
  <si>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</si>
  <si>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</si>
  <si>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</si>
  <si>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</si>
  <si>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</si>
  <si>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</si>
  <si>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</si>
  <si>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</si>
  <si>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</si>
  <si>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</si>
  <si>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</si>
  <si>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</si>
  <si>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</si>
  <si>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</si>
  <si>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</si>
  <si>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</si>
  <si>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</si>
  <si>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</si>
  <si>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</si>
  <si>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</si>
  <si>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</si>
  <si>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</si>
  <si>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</si>
  <si>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</si>
  <si>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</si>
  <si>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</si>
  <si>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</si>
  <si>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</si>
  <si>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</si>
  <si>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</si>
  <si>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</si>
  <si>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</si>
  <si>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</si>
  <si>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</si>
  <si>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</si>
  <si>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</si>
  <si>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</si>
  <si>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</si>
  <si>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</si>
  <si>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</si>
  <si>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</si>
  <si>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</si>
  <si>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</si>
  <si>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</si>
  <si>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</si>
  <si>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</si>
  <si>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</si>
  <si>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</si>
  <si>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</si>
  <si>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</si>
  <si>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</si>
  <si>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</si>
  <si>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</si>
  <si>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</si>
  <si>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</si>
  <si>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</si>
  <si>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</si>
  <si>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</si>
  <si>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</si>
  <si>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</si>
  <si>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</si>
  <si>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</si>
  <si>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</si>
  <si>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</si>
  <si>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</si>
  <si>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</si>
  <si>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</si>
  <si>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</si>
  <si>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</si>
  <si>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</si>
  <si>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</si>
  <si>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</si>
  <si>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</si>
  <si>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</si>
  <si>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</si>
  <si>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</si>
  <si>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</si>
  <si>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</si>
  <si>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</si>
  <si>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</si>
  <si>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</si>
  <si>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</si>
  <si>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</si>
  <si>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</si>
  <si>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</si>
  <si>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</si>
  <si>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</si>
  <si>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</si>
  <si>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</si>
  <si>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</si>
  <si>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</si>
  <si>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</si>
  <si>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</si>
  <si>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</si>
  <si>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</si>
  <si>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</si>
  <si>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</si>
  <si>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</si>
  <si>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</si>
  <si>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</si>
  <si>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</si>
  <si>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</si>
  <si>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</si>
  <si>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</si>
  <si>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</si>
  <si>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</si>
  <si>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</si>
  <si>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</si>
  <si>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</si>
  <si>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</si>
  <si>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</si>
  <si>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</si>
  <si>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</si>
  <si>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</si>
  <si>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</si>
  <si>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</si>
  <si>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</si>
  <si>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</si>
  <si>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</si>
  <si>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</si>
  <si>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</si>
  <si>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</si>
  <si>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</si>
  <si>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</si>
  <si>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</si>
  <si>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</si>
  <si>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</si>
  <si>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</si>
  <si>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</si>
  <si>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</si>
  <si>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</si>
  <si>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</si>
  <si>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</si>
  <si>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</si>
  <si>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</si>
  <si>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</si>
  <si>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</si>
  <si>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</si>
  <si>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</si>
  <si>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</si>
  <si>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</si>
  <si>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</si>
  <si>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</si>
  <si>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</si>
  <si>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</si>
  <si>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</si>
  <si>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</si>
  <si>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</si>
  <si>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</si>
  <si>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</si>
  <si>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</si>
  <si>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</si>
  <si>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</si>
  <si>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</si>
  <si>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</si>
  <si>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</si>
  <si>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</si>
  <si>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</si>
  <si>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</si>
  <si>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</si>
  <si>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</si>
  <si>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</si>
  <si>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</si>
  <si>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</si>
  <si>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</si>
  <si>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</si>
  <si>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</si>
  <si>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</si>
  <si>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</si>
  <si>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</si>
  <si>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</si>
  <si>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</si>
  <si>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</si>
  <si>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</si>
  <si>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</si>
  <si>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</si>
  <si>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</si>
  <si>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</si>
  <si>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</si>
  <si>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</si>
  <si>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</si>
  <si>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</si>
  <si>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</si>
  <si>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</si>
  <si>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</si>
  <si>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</si>
  <si>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</si>
  <si>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</si>
  <si>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</si>
  <si>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</si>
  <si>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</si>
  <si>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</si>
  <si>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</si>
  <si>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</si>
  <si>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</si>
  <si>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</si>
  <si>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</si>
  <si>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</si>
  <si>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</si>
  <si>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</si>
  <si>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</si>
  <si>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</si>
  <si>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</si>
  <si>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</si>
  <si>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</si>
  <si>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</si>
  <si>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</si>
  <si>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</si>
  <si>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</si>
  <si>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</si>
  <si>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</si>
  <si>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</si>
  <si>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</si>
  <si>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</si>
  <si>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</si>
  <si>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</si>
  <si>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</si>
  <si>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</si>
  <si>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</si>
  <si>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</si>
  <si>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</si>
  <si>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</si>
  <si>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</si>
  <si>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</si>
  <si>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</si>
  <si>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</si>
  <si>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</si>
  <si>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</si>
  <si>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</si>
  <si>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</si>
  <si>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</si>
  <si>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</si>
  <si>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</si>
  <si>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</si>
  <si>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</si>
  <si>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</si>
  <si>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</si>
  <si>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</si>
  <si>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</si>
  <si>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</si>
  <si>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</si>
  <si>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</si>
  <si>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</si>
  <si>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</si>
  <si>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</si>
  <si>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</si>
  <si>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</si>
  <si>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</si>
  <si>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</si>
  <si>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</si>
  <si>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</si>
  <si>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</si>
  <si>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</si>
  <si>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</si>
  <si>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</si>
  <si>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</si>
  <si>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</si>
  <si>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</si>
  <si>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</si>
  <si>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</si>
  <si>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</si>
  <si>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</si>
  <si>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</si>
  <si>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</si>
  <si>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</si>
  <si>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</si>
  <si>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</si>
  <si>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</si>
  <si>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</si>
  <si>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</si>
  <si>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</si>
  <si>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</si>
  <si>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</si>
  <si>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</si>
  <si>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</si>
  <si>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</si>
  <si>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</si>
  <si>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</si>
  <si>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</si>
  <si>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</si>
  <si>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</si>
  <si>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</si>
  <si>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</si>
  <si>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</si>
  <si>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</si>
  <si>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</si>
  <si>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</si>
  <si>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</si>
  <si>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</si>
  <si>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</si>
  <si>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</si>
  <si>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</si>
  <si>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</si>
  <si>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</si>
  <si>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</si>
  <si>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</si>
  <si>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</si>
  <si>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</si>
  <si>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</si>
  <si>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</si>
  <si>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</si>
  <si>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</si>
  <si>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</si>
  <si>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</si>
  <si>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</si>
  <si>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</si>
  <si>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</si>
  <si>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</si>
  <si>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</si>
  <si>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</si>
  <si>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</si>
  <si>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</si>
  <si>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</si>
  <si>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</si>
  <si>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</si>
  <si>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</si>
  <si>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</si>
  <si>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</si>
  <si>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</si>
  <si>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</si>
  <si>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</si>
  <si>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</si>
  <si>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</si>
  <si>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</si>
  <si>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</si>
  <si>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</si>
  <si>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</si>
  <si>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</si>
  <si>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</si>
  <si>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</si>
  <si>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</si>
  <si>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</si>
  <si>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</si>
  <si>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</si>
  <si>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</si>
  <si>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</si>
  <si>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</si>
  <si>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</si>
  <si>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</si>
  <si>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</si>
  <si>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</si>
  <si>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</si>
  <si>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</si>
  <si>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</si>
  <si>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</si>
  <si>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</si>
  <si>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</si>
  <si>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</si>
  <si>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</si>
  <si>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</si>
  <si>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</si>
  <si>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</si>
  <si>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</si>
  <si>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</si>
  <si>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</si>
  <si>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</si>
  <si>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</si>
  <si>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</si>
  <si>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</si>
  <si>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</si>
  <si>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</si>
  <si>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</si>
  <si>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</si>
  <si>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</si>
  <si>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</si>
  <si>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</si>
  <si>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</si>
  <si>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</si>
  <si>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</si>
  <si>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</si>
  <si>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</si>
  <si>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</si>
  <si>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</si>
  <si>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</si>
  <si>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</si>
  <si>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</si>
  <si>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</si>
  <si>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</si>
  <si>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</si>
  <si>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</si>
  <si>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</si>
  <si>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</si>
  <si>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</si>
  <si>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</si>
  <si>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</si>
  <si>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</si>
  <si>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</si>
  <si>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</si>
  <si>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</si>
  <si>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</si>
  <si>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</si>
  <si>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</si>
  <si>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</si>
  <si>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</si>
  <si>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</si>
  <si>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</si>
  <si>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</si>
  <si>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</si>
  <si>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</si>
  <si>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</si>
  <si>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</si>
  <si>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</si>
  <si>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</si>
  <si>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</si>
  <si>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</si>
  <si>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</si>
  <si>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</si>
  <si>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</si>
  <si>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</si>
  <si>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</si>
  <si>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</si>
  <si>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</si>
  <si>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</si>
  <si>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</si>
  <si>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</si>
  <si>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</si>
  <si>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</si>
  <si>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</si>
  <si>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</si>
  <si>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</si>
  <si>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</si>
  <si>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</si>
  <si>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</si>
  <si>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</si>
  <si>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</si>
  <si>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</si>
  <si>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</si>
  <si>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</si>
  <si>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</si>
  <si>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</si>
  <si>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</si>
  <si>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</si>
  <si>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</si>
  <si>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</si>
  <si>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</si>
  <si>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</si>
  <si>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</si>
  <si>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</si>
  <si>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</si>
  <si>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</si>
  <si>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</si>
  <si>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</si>
  <si>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</si>
  <si>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</si>
  <si>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</si>
  <si>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</si>
  <si>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</si>
  <si>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</si>
  <si>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</si>
  <si>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</si>
  <si>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</si>
  <si>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</si>
  <si>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</si>
  <si>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</si>
  <si>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</si>
  <si>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</si>
  <si>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</si>
  <si>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</si>
  <si>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</si>
  <si>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</si>
  <si>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</si>
  <si>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</si>
  <si>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</si>
  <si>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</si>
  <si>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</si>
  <si>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</si>
  <si>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</si>
  <si>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</si>
  <si>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</si>
  <si>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</si>
  <si>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</si>
  <si>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</si>
  <si>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</si>
  <si>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</si>
  <si>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</si>
  <si>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</si>
  <si>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</si>
  <si>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</si>
  <si>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</si>
  <si>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</si>
  <si>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</si>
  <si>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</si>
  <si>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</si>
  <si>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</si>
  <si>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</si>
  <si>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</si>
  <si>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</si>
  <si>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</si>
  <si>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</si>
  <si>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</si>
  <si>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</si>
  <si>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</si>
  <si>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</si>
  <si>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</si>
  <si>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</si>
  <si>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</si>
  <si>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</si>
  <si>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</si>
  <si>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</si>
  <si>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</si>
  <si>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</si>
  <si>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</si>
  <si>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</si>
  <si>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</si>
  <si>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</si>
  <si>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</si>
  <si>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</si>
  <si>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</si>
  <si>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</si>
  <si>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</si>
  <si>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</si>
  <si>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</si>
  <si>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</si>
  <si>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</si>
  <si>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</si>
  <si>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</si>
  <si>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</si>
  <si>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</si>
  <si>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</si>
  <si>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</si>
  <si>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</si>
  <si>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</si>
  <si>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</si>
  <si>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</si>
  <si>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</si>
  <si>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</si>
  <si>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</si>
  <si>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</si>
  <si>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</si>
  <si>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</si>
  <si>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</si>
  <si>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</si>
  <si>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</si>
  <si>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</si>
  <si>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</si>
  <si>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</si>
  <si>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</si>
  <si>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</si>
  <si>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</si>
  <si>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</si>
  <si>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</si>
  <si>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</si>
  <si>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</si>
  <si>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</si>
  <si>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</si>
  <si>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</si>
  <si>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</si>
  <si>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</si>
  <si>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</si>
  <si>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</si>
  <si>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</si>
  <si>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</si>
  <si>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</si>
  <si>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</si>
  <si>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</si>
  <si>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</si>
  <si>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</si>
  <si>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</si>
  <si>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</si>
  <si>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</si>
  <si>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</si>
  <si>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</si>
  <si>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</si>
  <si>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</si>
  <si>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</si>
  <si>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</si>
  <si>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</si>
  <si>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</si>
  <si>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</si>
  <si>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</si>
  <si>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</si>
  <si>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</si>
  <si>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</si>
  <si>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</si>
  <si>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</si>
  <si>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</si>
  <si>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</si>
  <si>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</si>
  <si>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</si>
  <si>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</si>
  <si>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</si>
  <si>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</si>
  <si>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</si>
  <si>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</si>
  <si>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</si>
  <si>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</si>
  <si>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</si>
  <si>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</si>
  <si>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</si>
  <si>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</si>
  <si>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</si>
  <si>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</si>
  <si>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</si>
  <si>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</si>
  <si>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</si>
  <si>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</si>
  <si>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</si>
  <si>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</si>
  <si>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</si>
  <si>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</si>
  <si>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</si>
  <si>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</si>
  <si>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</si>
  <si>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</si>
  <si>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</si>
  <si>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</si>
  <si>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</si>
  <si>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</si>
  <si>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</si>
  <si>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</si>
  <si>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</si>
  <si>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</si>
  <si>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</si>
  <si>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</si>
  <si>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</si>
  <si>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</si>
  <si>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</si>
  <si>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</si>
  <si>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</si>
  <si>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</si>
  <si>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</si>
  <si>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</si>
  <si>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</si>
  <si>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</si>
  <si>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</si>
  <si>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</si>
  <si>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</si>
  <si>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</si>
  <si>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</si>
  <si>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</si>
  <si>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</si>
  <si>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</si>
  <si>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</si>
  <si>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</si>
  <si>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</si>
  <si>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</si>
  <si>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</si>
  <si>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</si>
  <si>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</si>
  <si>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</si>
  <si>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</si>
  <si>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</si>
  <si>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</si>
  <si>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</si>
  <si>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</si>
  <si>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</si>
  <si>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</si>
  <si>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</si>
  <si>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</si>
  <si>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</si>
  <si>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</si>
  <si>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</si>
  <si>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</si>
  <si>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</si>
  <si>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</si>
  <si>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</si>
  <si>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</si>
  <si>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</si>
  <si>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</si>
  <si>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</si>
  <si>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</si>
  <si>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</si>
  <si>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</si>
  <si>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</si>
  <si>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</si>
  <si>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</si>
  <si>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</si>
  <si>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</si>
  <si>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</si>
  <si>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</si>
  <si>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</si>
  <si>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</si>
  <si>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</si>
  <si>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</si>
  <si>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</si>
  <si>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</si>
  <si>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</si>
  <si>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</si>
  <si>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</si>
  <si>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</si>
  <si>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</si>
  <si>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</si>
  <si>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</si>
  <si>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</si>
  <si>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</si>
  <si>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</si>
  <si>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</si>
  <si>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</si>
  <si>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</si>
  <si>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</si>
  <si>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</si>
  <si>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</si>
  <si>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</si>
  <si>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</si>
  <si>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</si>
  <si>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</si>
  <si>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</si>
  <si>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</si>
  <si>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</si>
  <si>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</si>
  <si>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</si>
  <si>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</si>
  <si>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</si>
  <si>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</si>
  <si>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</si>
  <si>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</si>
  <si>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</si>
  <si>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</si>
  <si>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</si>
  <si>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</si>
  <si>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</si>
  <si>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</si>
  <si>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</si>
  <si>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</si>
  <si>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</si>
  <si>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</si>
  <si>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</si>
  <si>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</si>
  <si>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</si>
  <si>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</si>
  <si>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</si>
  <si>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</si>
  <si>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</si>
  <si>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</si>
  <si>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</si>
  <si>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</si>
  <si>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</si>
  <si>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</si>
  <si>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</si>
  <si>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</si>
  <si>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</si>
  <si>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</si>
  <si>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</si>
  <si>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</si>
  <si>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</si>
  <si>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</si>
  <si>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</si>
  <si>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</si>
  <si>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</si>
  <si>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</si>
  <si>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</si>
  <si>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</si>
  <si>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</si>
  <si>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</si>
  <si>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</si>
  <si>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</si>
  <si>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</si>
  <si>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</si>
  <si>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</si>
  <si>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</si>
  <si>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</si>
  <si>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</si>
  <si>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</si>
  <si>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</si>
  <si>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</si>
  <si>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</si>
  <si>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</si>
  <si>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</si>
  <si>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</si>
  <si>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</si>
  <si>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</si>
  <si>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</si>
  <si>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</si>
  <si>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</si>
  <si>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</si>
  <si>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</si>
  <si>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</si>
  <si>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</si>
  <si>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</si>
  <si>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</si>
  <si>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</si>
  <si>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</si>
  <si>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</si>
  <si>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</si>
  <si>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</si>
  <si>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</si>
  <si>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</si>
  <si>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</si>
  <si>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</si>
  <si>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</si>
  <si>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</si>
  <si>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</si>
  <si>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</si>
  <si>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</si>
  <si>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</si>
  <si>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</si>
  <si>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</si>
  <si>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</si>
  <si>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</si>
  <si>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</si>
  <si>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</si>
  <si>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</si>
  <si>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</si>
  <si>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</si>
  <si>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</si>
  <si>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</si>
  <si>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</si>
  <si>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</si>
  <si>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</si>
  <si>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</si>
  <si>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</si>
  <si>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</si>
  <si>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</si>
  <si>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</si>
  <si>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</si>
  <si>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</si>
  <si>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</si>
  <si>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</si>
  <si>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</si>
  <si>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</si>
  <si>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</si>
  <si>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</si>
  <si>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</si>
  <si>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</si>
  <si>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</si>
  <si>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</si>
  <si>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</si>
  <si>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</si>
  <si>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</si>
  <si>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</si>
  <si>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</si>
  <si>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</si>
  <si>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</si>
  <si>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</si>
  <si>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</si>
  <si>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</si>
  <si>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</si>
  <si>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</si>
  <si>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</si>
  <si>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</si>
  <si>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</si>
  <si>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</si>
  <si>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</si>
  <si>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</si>
  <si>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</si>
  <si>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</si>
  <si>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</si>
  <si>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</si>
  <si>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</si>
  <si>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</si>
  <si>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</si>
  <si>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</si>
  <si>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</si>
  <si>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</si>
  <si>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</si>
  <si>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</si>
  <si>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</si>
  <si>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</si>
  <si>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</si>
  <si>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</si>
  <si>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</si>
  <si>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</si>
  <si>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</si>
  <si>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</si>
  <si>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</si>
  <si>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</si>
  <si>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</si>
  <si>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</si>
  <si>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</si>
  <si>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</si>
  <si>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</si>
  <si>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</si>
  <si>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</si>
  <si>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</si>
  <si>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</si>
  <si>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</si>
  <si>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</si>
  <si>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</si>
  <si>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</si>
  <si>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</si>
  <si>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</si>
  <si>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</si>
  <si>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</si>
  <si>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</si>
  <si>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</si>
  <si>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</si>
  <si>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</si>
  <si>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</si>
  <si>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</si>
  <si>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</si>
  <si>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</si>
  <si>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</si>
  <si>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</si>
  <si>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</si>
  <si>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</si>
  <si>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</si>
  <si>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</si>
  <si>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</si>
  <si>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</si>
  <si>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</si>
  <si>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</si>
  <si>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</si>
  <si>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</si>
  <si>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</si>
  <si>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</si>
  <si>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</si>
  <si>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</si>
  <si>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</si>
  <si>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</si>
  <si>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</si>
  <si>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</si>
  <si>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</si>
  <si>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</si>
  <si>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</si>
  <si>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</si>
  <si>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</si>
  <si>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</si>
  <si>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</si>
  <si>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</si>
  <si>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</si>
  <si>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</si>
  <si>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</si>
  <si>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</si>
  <si>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</si>
  <si>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</si>
  <si>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</si>
  <si>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</si>
  <si>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</si>
  <si>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</si>
  <si>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</si>
  <si>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</si>
  <si>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</si>
  <si>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</si>
  <si>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</si>
  <si>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</si>
  <si>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</si>
  <si>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</si>
  <si>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</si>
  <si>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</si>
  <si>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</si>
  <si>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</si>
  <si>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</si>
  <si>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</si>
  <si>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</si>
  <si>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</si>
  <si>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</si>
  <si>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</si>
  <si>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</si>
  <si>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</si>
  <si>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</si>
  <si>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</si>
  <si>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</si>
  <si>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</si>
  <si>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</si>
  <si>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</si>
  <si>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</si>
  <si>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</si>
  <si>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</si>
  <si>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</si>
  <si>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</si>
  <si>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</si>
  <si>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</si>
  <si>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</si>
  <si>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</si>
  <si>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</si>
  <si>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</si>
  <si>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</si>
  <si>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</si>
  <si>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</si>
  <si>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</si>
  <si>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</si>
  <si>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</si>
  <si>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</si>
  <si>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</si>
  <si>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</si>
  <si>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</si>
  <si>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</si>
  <si>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</si>
  <si>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</si>
  <si>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</si>
  <si>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</si>
  <si>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</si>
  <si>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</si>
  <si>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</si>
  <si>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</si>
  <si>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</si>
  <si>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</si>
  <si>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</si>
  <si>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</si>
  <si>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</si>
  <si>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</si>
  <si>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</si>
  <si>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</si>
  <si>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</si>
  <si>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</si>
  <si>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</si>
  <si>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</si>
  <si>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</si>
  <si>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</si>
  <si>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</si>
  <si>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</si>
  <si>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</si>
  <si>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</si>
  <si>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</si>
  <si>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</si>
  <si>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</si>
  <si>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</si>
  <si>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</si>
  <si>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</si>
  <si>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</si>
  <si>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</si>
  <si>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</si>
  <si>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</si>
  <si>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</si>
  <si>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</si>
  <si>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</si>
  <si>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</si>
  <si>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</si>
  <si>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</si>
  <si>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</si>
  <si>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</si>
  <si>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</si>
  <si>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</si>
  <si>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</si>
  <si>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</si>
  <si>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</si>
  <si>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</si>
  <si>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</si>
  <si>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</si>
  <si>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</si>
  <si>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</si>
  <si>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</si>
  <si>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</si>
  <si>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</si>
  <si>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</si>
  <si>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</si>
  <si>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</si>
  <si>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</si>
  <si>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</si>
  <si>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</si>
  <si>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</si>
  <si>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</si>
  <si>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</si>
  <si>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</si>
  <si>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</si>
  <si>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</si>
  <si>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</si>
  <si>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</si>
  <si>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</si>
  <si>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</si>
  <si>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</si>
  <si>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</si>
  <si>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</si>
  <si>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</si>
  <si>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</si>
  <si>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</si>
  <si>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</si>
  <si>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</si>
  <si>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</si>
  <si>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</si>
  <si>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</si>
  <si>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</si>
  <si>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</si>
  <si>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</si>
  <si>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</si>
  <si>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</si>
  <si>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</si>
  <si>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</si>
  <si>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</si>
  <si>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</si>
  <si>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</si>
  <si>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</si>
  <si>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</si>
  <si>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</si>
  <si>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</si>
  <si>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</si>
  <si>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</si>
  <si>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</si>
  <si>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</si>
  <si>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</si>
  <si>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</si>
  <si>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</si>
  <si>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</si>
  <si>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</si>
  <si>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</si>
  <si>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</si>
  <si>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</si>
  <si>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</si>
  <si>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</si>
  <si>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</si>
  <si>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</si>
  <si>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</si>
  <si>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</si>
  <si>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</si>
  <si>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</si>
  <si>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</si>
  <si>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</si>
  <si>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</si>
  <si>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</si>
  <si>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</si>
  <si>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</si>
  <si>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</si>
  <si>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</si>
  <si>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</si>
  <si>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</si>
  <si>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</si>
  <si>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</si>
  <si>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</si>
  <si>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</si>
  <si>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</si>
  <si>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</si>
  <si>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</si>
  <si>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</si>
  <si>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</si>
  <si>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</si>
  <si>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</si>
  <si>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</si>
  <si>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</si>
  <si>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</si>
  <si>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</si>
  <si>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</si>
  <si>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</si>
  <si>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</si>
  <si>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</si>
  <si>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</si>
  <si>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</si>
  <si>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</si>
  <si>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</si>
  <si>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</si>
  <si>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</si>
  <si>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</si>
  <si>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</si>
  <si>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</si>
  <si>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</si>
  <si>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</si>
  <si>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</si>
  <si>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</si>
  <si>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</si>
  <si>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</si>
  <si>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</si>
  <si>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</si>
  <si>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</si>
  <si>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</si>
  <si>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</si>
  <si>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</si>
  <si>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</si>
  <si>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</si>
  <si>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</si>
  <si>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</si>
  <si>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</si>
  <si>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</si>
  <si>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</si>
  <si>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</si>
  <si>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</si>
  <si>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</si>
  <si>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</si>
  <si>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</si>
  <si>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</si>
  <si>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</si>
  <si>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</si>
  <si>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</si>
  <si>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</si>
  <si>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</si>
  <si>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</si>
  <si>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</si>
  <si>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</si>
  <si>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</si>
  <si>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</si>
  <si>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</si>
  <si>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</si>
  <si>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</si>
  <si>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</si>
  <si>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</si>
  <si>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</si>
  <si>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</si>
  <si>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</si>
  <si>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</si>
  <si>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</si>
  <si>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</si>
  <si>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</si>
  <si>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</si>
  <si>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</si>
  <si>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</si>
  <si>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</si>
  <si>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</si>
  <si>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</si>
  <si>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</si>
  <si>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</si>
  <si>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</si>
  <si>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</si>
  <si>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</si>
  <si>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</si>
  <si>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</si>
  <si>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</si>
  <si>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</si>
  <si>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</si>
  <si>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</si>
  <si>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</si>
  <si>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</si>
  <si>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</si>
  <si>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</si>
  <si>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</si>
  <si>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</si>
  <si>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</si>
  <si>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</si>
  <si>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</si>
  <si>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</si>
  <si>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</si>
  <si>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</si>
  <si>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</si>
  <si>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</si>
  <si>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</si>
  <si>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</si>
  <si>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</si>
  <si>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</si>
  <si>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</si>
  <si>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</si>
  <si>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</si>
  <si>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</si>
  <si>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</si>
  <si>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</si>
  <si>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</si>
  <si>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</si>
  <si>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</si>
  <si>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</si>
  <si>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</si>
  <si>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</si>
  <si>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</si>
  <si>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</si>
  <si>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</si>
  <si>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</si>
  <si>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</si>
  <si>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</si>
  <si>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</si>
  <si>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</si>
  <si>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</si>
  <si>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</si>
  <si>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</si>
  <si>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</si>
  <si>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</si>
  <si>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</si>
  <si>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</si>
  <si>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</si>
  <si>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</si>
  <si>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</si>
  <si>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</si>
  <si>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</si>
  <si>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</si>
  <si>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</si>
  <si>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</si>
  <si>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</si>
  <si>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</si>
  <si>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</si>
  <si>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</si>
  <si>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</si>
  <si>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</si>
  <si>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</si>
  <si>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</si>
  <si>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</si>
  <si>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</si>
  <si>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</si>
  <si>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</si>
  <si>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</si>
  <si>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</si>
  <si>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</si>
  <si>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</si>
  <si>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</si>
  <si>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</si>
  <si>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</si>
  <si>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</si>
  <si>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</si>
  <si>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</si>
  <si>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</si>
  <si>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</si>
  <si>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</si>
  <si>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</si>
  <si>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</si>
  <si>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</si>
  <si>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</si>
  <si>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</si>
  <si>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</si>
  <si>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</si>
  <si>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</si>
  <si>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</si>
  <si>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</si>
  <si>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</si>
  <si>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</si>
  <si>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</si>
  <si>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</si>
  <si>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</si>
  <si>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</si>
  <si>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</si>
  <si>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</si>
  <si>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</si>
  <si>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</si>
  <si>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</si>
  <si>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</si>
  <si>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</si>
  <si>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</si>
  <si>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</si>
  <si>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</si>
  <si>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</si>
  <si>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</si>
  <si>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</si>
  <si>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</si>
  <si>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</si>
  <si>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</si>
  <si>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</si>
  <si>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</si>
  <si>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</si>
  <si>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</si>
  <si>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</si>
  <si>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</si>
  <si>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</si>
  <si>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</si>
  <si>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</si>
  <si>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</si>
  <si>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</si>
  <si>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</si>
  <si>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</si>
  <si>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</si>
  <si>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</si>
  <si>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</si>
  <si>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</si>
  <si>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</si>
  <si>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</si>
  <si>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</si>
  <si>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</si>
  <si>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</si>
  <si>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</si>
  <si>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</si>
  <si>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</si>
  <si>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</si>
  <si>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</si>
  <si>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</si>
  <si>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</si>
  <si>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</si>
  <si>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</si>
  <si>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</si>
  <si>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</si>
  <si>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</si>
  <si>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</si>
  <si>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</si>
  <si>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</si>
  <si>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</si>
  <si>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</si>
  <si>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</si>
  <si>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</si>
  <si>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</si>
  <si>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</si>
  <si>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</si>
  <si>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</si>
  <si>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</si>
  <si>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</si>
  <si>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</si>
  <si>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</si>
  <si>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</si>
  <si>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</si>
  <si>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</si>
  <si>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</si>
  <si>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</si>
  <si>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</si>
  <si>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</si>
  <si>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</si>
  <si>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</si>
  <si>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</si>
  <si>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</si>
  <si>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</si>
  <si>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</si>
  <si>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</si>
  <si>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</si>
  <si>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</si>
  <si>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</si>
  <si>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</si>
  <si>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</si>
  <si>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</si>
  <si>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</si>
  <si>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</si>
  <si>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</si>
  <si>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</si>
  <si>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</si>
  <si>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</si>
  <si>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</si>
  <si>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</si>
  <si>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</si>
  <si>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</si>
  <si>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</si>
  <si>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</si>
  <si>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</si>
  <si>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</si>
  <si>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</si>
  <si>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</si>
  <si>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</si>
  <si>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</si>
  <si>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</si>
  <si>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</si>
  <si>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</si>
  <si>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</si>
  <si>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</si>
  <si>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</si>
  <si>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</si>
  <si>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</si>
  <si>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</si>
  <si>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</si>
  <si>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</si>
  <si>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</si>
  <si>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</si>
  <si>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</si>
  <si>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</si>
  <si>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</si>
  <si>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</si>
  <si>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</si>
  <si>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</si>
  <si>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</si>
  <si>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</si>
  <si>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</si>
  <si>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</si>
  <si>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</si>
  <si>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</si>
  <si>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</si>
  <si>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</si>
  <si>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</si>
  <si>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</si>
  <si>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</si>
  <si>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</si>
  <si>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</si>
  <si>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</si>
  <si>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</si>
  <si>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</si>
  <si>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</si>
  <si>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</si>
  <si>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</si>
  <si>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</si>
  <si>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</si>
  <si>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</si>
  <si>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</si>
  <si>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</si>
  <si>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</si>
  <si>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</si>
  <si>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</si>
  <si>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</si>
  <si>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</si>
  <si>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</si>
  <si>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</si>
  <si>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</si>
  <si>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</si>
  <si>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</si>
  <si>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</si>
  <si>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</si>
  <si>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</si>
  <si>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</si>
  <si>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</si>
  <si>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</si>
  <si>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</si>
  <si>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</si>
  <si>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</si>
  <si>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</si>
  <si>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</si>
  <si>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</si>
  <si>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</si>
  <si>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</si>
  <si>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</si>
  <si>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</si>
  <si>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</si>
  <si>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</si>
  <si>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</si>
  <si>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</si>
  <si>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</si>
  <si>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</si>
  <si>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</si>
  <si>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</si>
  <si>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</si>
  <si>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</si>
  <si>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</si>
  <si>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</si>
  <si>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</si>
  <si>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</si>
  <si>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</si>
  <si>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</si>
  <si>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</si>
  <si>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</si>
  <si>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</si>
  <si>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</si>
  <si>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</si>
  <si>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</si>
  <si>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</si>
  <si>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</si>
  <si>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</si>
  <si>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</si>
  <si>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</si>
  <si>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</si>
  <si>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</si>
  <si>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</si>
  <si>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</si>
  <si>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</si>
  <si>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</si>
  <si>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</si>
  <si>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</si>
  <si>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</si>
  <si>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</si>
  <si>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</si>
  <si>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</si>
  <si>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</si>
  <si>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</si>
  <si>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</si>
  <si>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</si>
  <si>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</si>
  <si>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</si>
  <si>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</si>
  <si>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</si>
  <si>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</si>
  <si>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</si>
  <si>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</si>
  <si>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</si>
  <si>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</si>
  <si>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</si>
  <si>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</si>
  <si>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</si>
  <si>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</si>
  <si>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</si>
  <si>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</si>
  <si>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</si>
  <si>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</si>
  <si>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</si>
  <si>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</si>
  <si>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</si>
  <si>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</si>
  <si>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</si>
  <si>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</si>
  <si>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</si>
  <si>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</si>
  <si>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</si>
  <si>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</si>
  <si>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</si>
  <si>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</si>
  <si>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</si>
  <si>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</si>
  <si>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</si>
  <si>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</si>
  <si>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</si>
  <si>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</si>
  <si>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</si>
  <si>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</si>
  <si>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</si>
  <si>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</si>
  <si>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</si>
  <si>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</si>
  <si>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</si>
  <si>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</si>
  <si>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</si>
  <si>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</si>
  <si>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</si>
  <si>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</si>
  <si>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</si>
  <si>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</si>
  <si>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</si>
  <si>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</si>
  <si>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</si>
  <si>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</si>
  <si>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</si>
  <si>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</si>
  <si>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</si>
  <si>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</si>
  <si>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</si>
  <si>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</si>
  <si>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</si>
  <si>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</si>
  <si>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</si>
  <si>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</si>
  <si>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</si>
  <si>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</si>
  <si>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</si>
  <si>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</si>
  <si>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</si>
  <si>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</si>
  <si>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</si>
  <si>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</si>
  <si>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</si>
  <si>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</si>
  <si>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</si>
  <si>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</si>
  <si>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</si>
  <si>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</si>
  <si>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</si>
  <si>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</si>
  <si>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</si>
  <si>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</si>
  <si>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</si>
  <si>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</si>
  <si>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</si>
  <si>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</si>
  <si>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</si>
  <si>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</si>
  <si>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</si>
  <si>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</si>
  <si>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</si>
  <si>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</si>
  <si>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</si>
  <si>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</si>
  <si>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</si>
  <si>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</si>
  <si>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</si>
  <si>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</si>
  <si>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</si>
  <si>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</si>
  <si>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</si>
  <si>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</si>
  <si>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</si>
  <si>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</si>
  <si>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</si>
  <si>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</si>
  <si>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</si>
  <si>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</si>
  <si>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</si>
  <si>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</si>
  <si>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</si>
  <si>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</si>
  <si>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</si>
  <si>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</si>
  <si>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</si>
  <si>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</si>
  <si>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</si>
  <si>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</si>
  <si>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</si>
  <si>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</si>
  <si>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</si>
  <si>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</si>
  <si>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</si>
  <si>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</si>
  <si>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</si>
  <si>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</si>
  <si>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</si>
  <si>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</si>
  <si>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</si>
  <si>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</si>
  <si>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</si>
  <si>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</si>
  <si>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</si>
  <si>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</si>
  <si>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</si>
  <si>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</si>
  <si>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</si>
  <si>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</si>
  <si>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</si>
  <si>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</si>
  <si>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</si>
  <si>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</si>
  <si>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</si>
  <si>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</si>
  <si>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</si>
  <si>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</si>
  <si>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</si>
  <si>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</si>
  <si>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</si>
  <si>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</si>
  <si>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</si>
  <si>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</si>
  <si>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</si>
  <si>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</si>
  <si>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</si>
  <si>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</si>
  <si>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</si>
  <si>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</si>
  <si>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</si>
  <si>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</si>
  <si>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</si>
  <si>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</si>
  <si>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</si>
  <si>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</si>
  <si>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</si>
  <si>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</si>
  <si>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</si>
  <si>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</si>
  <si>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</si>
  <si>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</si>
  <si>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</si>
  <si>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</si>
  <si>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</si>
  <si>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</si>
  <si>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</si>
  <si>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</si>
  <si>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</si>
  <si>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</si>
  <si>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</si>
  <si>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</si>
  <si>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</si>
  <si>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</si>
  <si>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</si>
  <si>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</si>
  <si>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</si>
  <si>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</si>
  <si>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</si>
  <si>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</si>
  <si>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</si>
  <si>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</si>
  <si>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</si>
  <si>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</si>
  <si>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</si>
  <si>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</si>
  <si>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</si>
  <si>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</si>
  <si>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</si>
  <si>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</si>
  <si>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</si>
  <si>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</si>
  <si>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</si>
  <si>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</si>
  <si>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</si>
  <si>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</si>
  <si>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</si>
  <si>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</si>
  <si>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</si>
  <si>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</si>
  <si>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</si>
  <si>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</si>
  <si>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</si>
  <si>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</si>
  <si>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</si>
  <si>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</si>
  <si>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</si>
  <si>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</si>
  <si>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</si>
  <si>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</si>
  <si>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</si>
  <si>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</si>
  <si>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</si>
  <si>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</si>
  <si>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</si>
  <si>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</si>
  <si>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</si>
  <si>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</si>
  <si>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</si>
  <si>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</si>
  <si>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</si>
  <si>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</si>
  <si>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</si>
  <si>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</si>
  <si>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</si>
  <si>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</si>
  <si>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</si>
  <si>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</si>
  <si>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</si>
  <si>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</si>
  <si>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</si>
  <si>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</si>
  <si>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</si>
  <si>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</si>
  <si>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</si>
  <si>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</si>
  <si>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</si>
  <si>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</si>
  <si>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</si>
  <si>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</si>
  <si>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</si>
  <si>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</si>
  <si>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</si>
  <si>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</si>
  <si>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</si>
  <si>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</si>
  <si>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</si>
  <si>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</si>
  <si>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</si>
  <si>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</si>
  <si>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</si>
  <si>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</si>
  <si>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</si>
  <si>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</si>
  <si>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</si>
  <si>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</si>
  <si>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</si>
  <si>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</si>
  <si>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</si>
  <si>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</si>
  <si>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</si>
  <si>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</si>
  <si>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</si>
  <si>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</si>
  <si>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</si>
  <si>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</si>
  <si>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</si>
  <si>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</si>
  <si>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</si>
  <si>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</si>
  <si>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</si>
  <si>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</si>
  <si>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</si>
  <si>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</si>
  <si>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</si>
  <si>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</si>
  <si>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</si>
  <si>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</si>
  <si>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</si>
  <si>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</si>
  <si>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</si>
  <si>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</si>
  <si>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</si>
  <si>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</si>
  <si>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</si>
  <si>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</si>
  <si>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</si>
  <si>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</si>
  <si>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</si>
  <si>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</si>
  <si>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</si>
  <si>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</si>
  <si>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</si>
  <si>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</si>
  <si>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</si>
  <si>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</si>
  <si>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</si>
  <si>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</si>
  <si>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</si>
  <si>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</si>
  <si>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</si>
  <si>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</si>
  <si>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</si>
  <si>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</si>
  <si>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</si>
  <si>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</si>
  <si>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</si>
  <si>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</si>
  <si>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</si>
  <si>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</si>
  <si>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</si>
  <si>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</si>
  <si>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</si>
  <si>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</si>
  <si>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</si>
  <si>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</si>
  <si>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</si>
  <si>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</si>
  <si>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</si>
  <si>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</si>
  <si>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</si>
  <si>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</si>
  <si>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</si>
  <si>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</si>
  <si>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</si>
  <si>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</si>
  <si>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</si>
  <si>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</si>
  <si>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</si>
  <si>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</si>
  <si>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</si>
  <si>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</si>
  <si>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</si>
  <si>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</si>
  <si>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</si>
  <si>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</si>
  <si>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</si>
  <si>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</si>
  <si>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</si>
  <si>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</si>
  <si>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</si>
  <si>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</si>
  <si>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</si>
  <si>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</si>
  <si>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</si>
  <si>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</si>
  <si>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</si>
  <si>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</si>
  <si>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</si>
  <si>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</si>
  <si>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</si>
  <si>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</si>
  <si>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</si>
  <si>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</si>
  <si>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</si>
  <si>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</si>
  <si>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</si>
  <si>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</si>
  <si>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</si>
  <si>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</si>
  <si>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</si>
  <si>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</si>
  <si>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</si>
  <si>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</si>
  <si>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</si>
  <si>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</si>
  <si>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</si>
  <si>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</si>
  <si>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</si>
  <si>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</si>
  <si>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</si>
  <si>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</si>
  <si>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</si>
  <si>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</si>
  <si>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</si>
  <si>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</si>
  <si>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</si>
  <si>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</si>
  <si>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</si>
  <si>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</si>
  <si>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</si>
  <si>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</si>
  <si>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</si>
  <si>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</si>
  <si>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</si>
  <si>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</si>
  <si>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</si>
  <si>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</si>
  <si>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</si>
  <si>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</si>
  <si>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</si>
  <si>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</si>
  <si>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</si>
  <si>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</si>
  <si>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</si>
  <si>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</si>
  <si>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</si>
  <si>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</si>
  <si>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</si>
  <si>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</si>
  <si>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</si>
  <si>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</si>
  <si>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</si>
  <si>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</si>
  <si>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</si>
  <si>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</si>
  <si>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</si>
  <si>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</si>
  <si>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</si>
  <si>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</si>
  <si>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</si>
  <si>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</si>
  <si>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</si>
  <si>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</si>
  <si>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</si>
  <si>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</si>
  <si>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</si>
  <si>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</si>
  <si>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</si>
  <si>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</si>
  <si>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</si>
  <si>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</si>
  <si>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</si>
  <si>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</si>
  <si>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</si>
  <si>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</si>
  <si>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</si>
  <si>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</si>
  <si>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</si>
  <si>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</si>
  <si>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</si>
  <si>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</si>
  <si>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</si>
  <si>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</si>
  <si>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</si>
  <si>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</si>
  <si>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</si>
  <si>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</si>
  <si>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</si>
  <si>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</si>
  <si>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</si>
  <si>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</si>
  <si>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</si>
  <si>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</si>
  <si>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</si>
  <si>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</si>
  <si>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</si>
  <si>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</si>
  <si>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</si>
  <si>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</si>
  <si>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</si>
  <si>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</si>
  <si>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</si>
  <si>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</si>
  <si>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</si>
  <si>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</si>
  <si>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</si>
  <si>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</si>
  <si>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</si>
  <si>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</si>
  <si>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</si>
  <si>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</si>
  <si>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</si>
  <si>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</si>
  <si>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</si>
  <si>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</si>
  <si>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</si>
  <si>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</si>
  <si>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</si>
  <si>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</si>
  <si>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</si>
  <si>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</si>
  <si>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</si>
  <si>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</si>
  <si>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</si>
  <si>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</si>
  <si>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</si>
  <si>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</si>
  <si>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</si>
  <si>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</si>
  <si>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</si>
  <si>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</si>
  <si>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</si>
  <si>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</si>
  <si>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</si>
  <si>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</si>
  <si>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</si>
  <si>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</si>
  <si>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</si>
  <si>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</si>
  <si>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</si>
  <si>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</si>
  <si>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</si>
  <si>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</si>
  <si>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</si>
  <si>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</si>
  <si>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</si>
  <si>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</si>
  <si>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</si>
  <si>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</si>
  <si>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</si>
  <si>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</si>
  <si>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</si>
  <si>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</si>
  <si>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</si>
  <si>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</si>
  <si>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</si>
  <si>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</si>
  <si>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</si>
  <si>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</si>
  <si>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</si>
  <si>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</si>
  <si>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</si>
  <si>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</si>
  <si>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</si>
  <si>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</si>
  <si>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</si>
  <si>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</si>
  <si>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</si>
  <si>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</si>
  <si>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</si>
  <si>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</si>
  <si>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</si>
  <si>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</si>
  <si>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</si>
  <si>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</si>
  <si>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</si>
  <si>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</si>
  <si>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</si>
  <si>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</si>
  <si>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</si>
  <si>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</si>
  <si>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</si>
  <si>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</si>
  <si>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</si>
  <si>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</si>
  <si>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</si>
  <si>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</si>
  <si>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</si>
  <si>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</si>
  <si>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</si>
  <si>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</si>
  <si>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</si>
  <si>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</si>
  <si>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</si>
  <si>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</si>
  <si>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</si>
  <si>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</si>
  <si>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</si>
  <si>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</si>
  <si>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</si>
  <si>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</si>
  <si>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</si>
  <si>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</si>
  <si>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</si>
  <si>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</si>
  <si>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</si>
  <si>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</si>
  <si>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</si>
  <si>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</si>
  <si>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</si>
  <si>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</si>
  <si>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</si>
  <si>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</si>
  <si>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</si>
  <si>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</si>
  <si>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</si>
  <si>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</si>
  <si>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</si>
  <si>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</si>
  <si>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</si>
  <si>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</si>
  <si>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</si>
  <si>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</si>
  <si>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</si>
  <si>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</si>
  <si>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</si>
  <si>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</si>
  <si>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</si>
  <si>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</si>
  <si>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</si>
  <si>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</si>
  <si>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</si>
  <si>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</si>
  <si>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</si>
  <si>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</si>
  <si>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</si>
  <si>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</si>
  <si>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</si>
  <si>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</si>
  <si>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</si>
  <si>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</si>
  <si>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</si>
  <si>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</si>
  <si>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</si>
  <si>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</si>
  <si>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</si>
  <si>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</si>
  <si>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</si>
  <si>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</si>
  <si>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</si>
  <si>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</si>
  <si>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</si>
  <si>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</si>
  <si>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</si>
  <si>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</si>
  <si>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</si>
  <si>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</si>
  <si>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</si>
  <si>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</si>
  <si>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</si>
  <si>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</si>
  <si>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</si>
  <si>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</si>
  <si>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</si>
  <si>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</si>
  <si>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</si>
  <si>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</si>
  <si>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</si>
  <si>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</si>
  <si>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</si>
  <si>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</si>
  <si>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</si>
  <si>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</si>
  <si>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</si>
  <si>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</si>
  <si>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</si>
  <si>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</si>
  <si>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</si>
  <si>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</si>
  <si>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</si>
  <si>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</si>
  <si>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</si>
  <si>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</si>
  <si>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</si>
  <si>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</si>
  <si>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</si>
  <si>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</si>
  <si>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</si>
  <si>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</si>
  <si>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</si>
  <si>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</si>
  <si>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</si>
  <si>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</si>
  <si>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</si>
  <si>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</si>
  <si>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</si>
  <si>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</si>
  <si>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</si>
  <si>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</si>
  <si>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</si>
  <si>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</si>
  <si>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</si>
  <si>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</si>
  <si>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</si>
  <si>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</si>
  <si>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</si>
  <si>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</si>
  <si>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</si>
  <si>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</si>
  <si>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</si>
  <si>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</si>
  <si>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</si>
  <si>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</si>
  <si>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</si>
  <si>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</si>
  <si>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</si>
  <si>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</si>
  <si>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</si>
  <si>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</si>
  <si>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</si>
  <si>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</si>
  <si>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</si>
  <si>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</si>
  <si>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</si>
  <si>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</si>
  <si>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</si>
  <si>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</si>
  <si>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</si>
  <si>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</si>
  <si>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</si>
  <si>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</si>
  <si>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</si>
  <si>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</si>
  <si>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</si>
  <si>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</si>
  <si>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</si>
  <si>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</si>
  <si>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</si>
  <si>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</si>
  <si>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</si>
  <si>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</si>
  <si>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</si>
  <si>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</si>
  <si>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</si>
  <si>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</si>
  <si>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</si>
  <si>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</si>
  <si>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</si>
  <si>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</si>
  <si>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</si>
  <si>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</si>
  <si>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</si>
  <si>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</si>
  <si>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</si>
  <si>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</si>
  <si>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</si>
  <si>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</si>
  <si>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</si>
  <si>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</si>
  <si>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</si>
  <si>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</si>
  <si>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</si>
  <si>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</si>
  <si>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</si>
  <si>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</si>
  <si>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</si>
  <si>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</si>
  <si>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</si>
  <si>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</si>
  <si>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</si>
  <si>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</si>
  <si>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</si>
  <si>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</si>
  <si>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</si>
  <si>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</si>
  <si>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</si>
  <si>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</si>
  <si>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</si>
  <si>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</si>
  <si>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</si>
  <si>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</si>
  <si>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</si>
  <si>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</si>
  <si>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</si>
  <si>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</si>
  <si>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</si>
  <si>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</si>
  <si>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</si>
  <si>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</si>
  <si>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</si>
  <si>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</si>
  <si>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</si>
  <si>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</si>
  <si>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</si>
  <si>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</si>
  <si>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</si>
  <si>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</si>
  <si>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</si>
  <si>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</si>
  <si>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</si>
  <si>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</si>
  <si>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</si>
  <si>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</si>
  <si>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</si>
  <si>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</si>
  <si>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</si>
  <si>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</si>
  <si>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</si>
  <si>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</si>
  <si>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</si>
  <si>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</si>
  <si>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</si>
  <si>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</si>
  <si>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</si>
  <si>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</si>
  <si>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</si>
  <si>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</si>
  <si>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</si>
  <si>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</si>
  <si>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</si>
  <si>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</si>
  <si>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</si>
  <si>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</si>
  <si>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</si>
  <si>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</si>
  <si>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</si>
  <si>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</si>
  <si>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</si>
  <si>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</si>
  <si>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</si>
  <si>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</si>
  <si>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</si>
  <si>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</si>
  <si>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</si>
  <si>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</si>
  <si>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</si>
  <si>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</si>
  <si>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</si>
  <si>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</si>
  <si>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</si>
  <si>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</si>
  <si>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</si>
  <si>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</si>
  <si>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</si>
  <si>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</si>
  <si>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</si>
  <si>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</si>
  <si>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</si>
  <si>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</si>
  <si>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</si>
  <si>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</si>
  <si>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</si>
  <si>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</si>
  <si>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</si>
  <si>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</si>
  <si>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</si>
  <si>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</si>
  <si>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</si>
  <si>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</si>
  <si>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</si>
  <si>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</si>
  <si>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</si>
  <si>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</si>
  <si>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</si>
  <si>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</si>
  <si>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</si>
  <si>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</si>
  <si>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</si>
  <si>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</si>
  <si>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</si>
  <si>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</si>
  <si>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</si>
  <si>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</si>
  <si>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</si>
  <si>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</si>
  <si>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</si>
  <si>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</si>
  <si>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</si>
  <si>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</si>
  <si>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</si>
  <si>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</si>
  <si>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</si>
  <si>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</si>
  <si>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</si>
  <si>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</si>
  <si>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</si>
  <si>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</si>
  <si>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</si>
  <si>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</si>
  <si>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</si>
  <si>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</si>
  <si>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</si>
  <si>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</si>
  <si>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</si>
  <si>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</si>
  <si>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</si>
  <si>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</si>
  <si>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</si>
  <si>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</si>
  <si>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</si>
  <si>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</si>
  <si>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</si>
  <si>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</si>
  <si>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</si>
  <si>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</si>
  <si>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</si>
  <si>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</si>
  <si>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</si>
  <si>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</si>
  <si>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</si>
  <si>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</si>
  <si>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</si>
  <si>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</si>
  <si>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</si>
  <si>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</si>
  <si>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</si>
  <si>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</si>
  <si>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</si>
  <si>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</si>
  <si>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</si>
  <si>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</si>
  <si>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</si>
  <si>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</si>
  <si>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</si>
  <si>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</si>
  <si>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</si>
  <si>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</si>
  <si>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</si>
  <si>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</si>
  <si>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</si>
  <si>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</si>
  <si>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</si>
  <si>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</si>
  <si>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</si>
  <si>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</si>
  <si>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</si>
  <si>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</si>
  <si>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</si>
  <si>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</si>
  <si>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</si>
  <si>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</si>
  <si>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</si>
  <si>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</si>
  <si>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</si>
  <si>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</si>
  <si>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</si>
  <si>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</si>
  <si>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</si>
  <si>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</si>
  <si>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</si>
  <si>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</si>
  <si>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</si>
  <si>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</si>
  <si>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</si>
  <si>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</si>
  <si>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</si>
  <si>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</si>
  <si>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</si>
  <si>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</si>
  <si>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</si>
  <si>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</si>
  <si>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</si>
  <si>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</si>
  <si>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</si>
  <si>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</si>
  <si>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</si>
  <si>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</si>
  <si>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</si>
  <si>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</si>
  <si>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</si>
  <si>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</si>
  <si>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</si>
  <si>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</si>
  <si>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</si>
  <si>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</si>
  <si>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</si>
  <si>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</si>
  <si>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</si>
  <si>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</si>
  <si>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</si>
  <si>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</si>
  <si>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</si>
  <si>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</si>
  <si>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</si>
  <si>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</si>
  <si>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</si>
  <si>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</si>
  <si>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</si>
  <si>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</si>
  <si>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</si>
  <si>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</si>
  <si>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</si>
  <si>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</si>
  <si>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</si>
  <si>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</si>
  <si>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</si>
  <si>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</si>
  <si>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</si>
  <si>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</si>
  <si>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</si>
  <si>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</si>
  <si>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</si>
  <si>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</si>
  <si>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</si>
  <si>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</si>
  <si>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</si>
  <si>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</si>
  <si>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</si>
  <si>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</si>
  <si>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</si>
  <si>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</si>
  <si>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</si>
  <si>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</si>
  <si>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</si>
  <si>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</si>
  <si>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</si>
  <si>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</si>
  <si>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</si>
  <si>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</si>
  <si>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</si>
  <si>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</si>
  <si>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</si>
  <si>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</si>
  <si>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</si>
  <si>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</si>
  <si>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</si>
  <si>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</si>
  <si>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</si>
  <si>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</si>
  <si>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</si>
  <si>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</si>
  <si>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</si>
  <si>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</si>
  <si>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</si>
  <si>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</si>
  <si>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</si>
  <si>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</si>
  <si>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</si>
  <si>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</si>
  <si>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</si>
  <si>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</si>
  <si>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</si>
  <si>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</si>
  <si>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</si>
  <si>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</si>
  <si>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</si>
  <si>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</si>
  <si>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</si>
  <si>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</si>
  <si>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</si>
  <si>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</si>
  <si>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</si>
  <si>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</si>
  <si>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</si>
  <si>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</si>
  <si>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</si>
  <si>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</si>
  <si>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</si>
  <si>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</si>
  <si>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</si>
  <si>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</si>
  <si>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</si>
  <si>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</si>
  <si>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</si>
  <si>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</si>
  <si>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</si>
  <si>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</si>
  <si>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</si>
  <si>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</si>
  <si>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</si>
  <si>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</si>
  <si>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</si>
  <si>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</si>
  <si>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</si>
  <si>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</si>
  <si>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</si>
  <si>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</si>
  <si>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</si>
  <si>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</si>
  <si>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</si>
  <si>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</si>
  <si>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</si>
  <si>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</si>
  <si>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</si>
  <si>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</si>
  <si>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</si>
  <si>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</si>
  <si>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</si>
  <si>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</si>
  <si>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</si>
  <si>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</si>
  <si>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</si>
  <si>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</si>
  <si>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</si>
  <si>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</si>
  <si>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</si>
  <si>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</si>
  <si>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</si>
  <si>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</si>
  <si>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</si>
  <si>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</si>
  <si>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</si>
  <si>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</si>
  <si>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</si>
  <si>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</si>
  <si>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</si>
  <si>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</si>
  <si>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</si>
  <si>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</si>
  <si>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</si>
  <si>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</si>
  <si>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</si>
  <si>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</si>
  <si>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</si>
  <si>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</si>
  <si>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</si>
  <si>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</si>
  <si>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</si>
  <si>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</si>
  <si>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</si>
  <si>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</si>
  <si>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</si>
  <si>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</si>
  <si>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</si>
  <si>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</si>
  <si>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</si>
  <si>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</si>
  <si>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</si>
  <si>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</si>
  <si>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</si>
  <si>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</si>
  <si>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</si>
  <si>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</si>
  <si>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</si>
  <si>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</si>
  <si>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</si>
  <si>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</si>
  <si>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</si>
  <si>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</si>
  <si>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</si>
  <si>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</si>
  <si>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</si>
  <si>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</si>
  <si>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</si>
  <si>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</si>
  <si>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</si>
  <si>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</si>
  <si>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</si>
  <si>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</si>
  <si>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</si>
  <si>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</si>
  <si>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</si>
  <si>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</si>
  <si>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</si>
  <si>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</si>
  <si>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</si>
  <si>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</si>
  <si>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</si>
  <si>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</si>
  <si>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</si>
  <si>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</si>
  <si>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</si>
  <si>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</si>
  <si>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</si>
  <si>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</si>
  <si>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</si>
  <si>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</si>
  <si>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</si>
  <si>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</si>
  <si>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</si>
  <si>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</si>
  <si>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</si>
  <si>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</si>
  <si>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</si>
  <si>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</si>
  <si>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</si>
  <si>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</si>
  <si>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</si>
  <si>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</si>
  <si>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</si>
  <si>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</si>
  <si>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</si>
  <si>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</si>
  <si>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</si>
  <si>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</si>
  <si>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</si>
  <si>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</si>
  <si>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</si>
  <si>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</si>
  <si>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</si>
  <si>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</si>
  <si>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</si>
  <si>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</si>
  <si>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</si>
  <si>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</si>
  <si>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</si>
  <si>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</si>
  <si>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</si>
  <si>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</si>
  <si>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</si>
  <si>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</si>
  <si>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</si>
  <si>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</si>
  <si>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</si>
  <si>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</si>
  <si>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</si>
  <si>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</si>
  <si>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</si>
  <si>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</si>
  <si>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</si>
  <si>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</si>
  <si>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</si>
  <si>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</si>
  <si>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</si>
  <si>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</si>
  <si>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</si>
  <si>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</si>
  <si>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</si>
  <si>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</si>
  <si>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</si>
  <si>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</si>
  <si>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</si>
  <si>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</si>
  <si>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</si>
  <si>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</si>
  <si>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</si>
  <si>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</si>
  <si>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</si>
  <si>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</si>
  <si>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</si>
  <si>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</si>
  <si>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</si>
  <si>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</si>
  <si>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</si>
  <si>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</si>
  <si>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</si>
  <si>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</si>
  <si>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</si>
  <si>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</si>
  <si>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</si>
  <si>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</si>
  <si>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</si>
  <si>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</si>
  <si>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</si>
  <si>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</si>
  <si>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</si>
  <si>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</si>
  <si>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</si>
  <si>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</si>
  <si>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</si>
  <si>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</si>
  <si>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</si>
  <si>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</si>
  <si>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</si>
  <si>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</si>
  <si>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</si>
  <si>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</si>
  <si>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</si>
  <si>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</si>
  <si>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</si>
  <si>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</si>
  <si>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</si>
  <si>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</si>
  <si>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</si>
  <si>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</si>
  <si>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</si>
  <si>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</si>
  <si>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</si>
  <si>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</si>
  <si>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</si>
  <si>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</si>
  <si>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</si>
  <si>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</si>
  <si>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</si>
  <si>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</si>
  <si>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</si>
  <si>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</si>
  <si>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</si>
  <si>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</si>
  <si>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</si>
  <si>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</si>
  <si>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</si>
  <si>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</si>
  <si>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</si>
  <si>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</si>
  <si>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</si>
  <si>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</si>
  <si>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</si>
  <si>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</si>
  <si>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</si>
  <si>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</si>
  <si>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</si>
  <si>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</si>
  <si>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</si>
  <si>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</si>
  <si>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</si>
  <si>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</si>
  <si>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</si>
  <si>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</si>
  <si>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</si>
  <si>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</si>
  <si>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</si>
  <si>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</si>
  <si>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</si>
  <si>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</si>
  <si>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</si>
  <si>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</si>
  <si>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</si>
  <si>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</si>
  <si>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</si>
  <si>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</si>
  <si>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</si>
  <si>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</si>
  <si>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</si>
  <si>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</si>
  <si>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</si>
  <si>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</si>
  <si>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</si>
  <si>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</si>
  <si>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</si>
  <si>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</si>
  <si>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</si>
  <si>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</si>
  <si>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</si>
  <si>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</si>
  <si>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</si>
  <si>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</si>
  <si>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</si>
  <si>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</si>
  <si>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</si>
  <si>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</si>
  <si>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</si>
  <si>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</si>
  <si>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</si>
  <si>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</si>
  <si>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</si>
  <si>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</si>
  <si>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</si>
  <si>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</si>
  <si>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</si>
  <si>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</si>
  <si>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</si>
  <si>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</si>
  <si>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</si>
  <si>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</si>
  <si>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</si>
  <si>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</si>
  <si>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</si>
  <si>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</si>
  <si>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</si>
  <si>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</si>
  <si>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</si>
  <si>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</si>
  <si>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</si>
  <si>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</si>
  <si>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</si>
  <si>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</si>
  <si>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</si>
  <si>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</si>
  <si>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</si>
  <si>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</si>
  <si>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</si>
  <si>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</si>
  <si>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</si>
  <si>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</si>
  <si>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</si>
  <si>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</si>
  <si>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</si>
  <si>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</si>
  <si>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</si>
  <si>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</si>
  <si>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</si>
  <si>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</si>
  <si>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</si>
  <si>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</si>
  <si>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</si>
  <si>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</si>
  <si>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</si>
  <si>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</si>
  <si>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</si>
  <si>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</si>
  <si>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</si>
  <si>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</si>
  <si>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</si>
  <si>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</si>
  <si>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</si>
  <si>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</si>
  <si>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</si>
  <si>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</si>
  <si>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</si>
  <si>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</si>
  <si>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</si>
  <si>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</si>
  <si>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</si>
  <si>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</si>
  <si>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</si>
  <si>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</si>
  <si>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</si>
  <si>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</si>
  <si>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</si>
  <si>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</si>
  <si>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</si>
  <si>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</si>
  <si>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</si>
  <si>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</si>
  <si>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</si>
  <si>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</si>
  <si>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</si>
  <si>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</si>
  <si>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</si>
  <si>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</si>
  <si>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</si>
  <si>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</si>
  <si>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</si>
  <si>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</si>
  <si>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</si>
  <si>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</si>
  <si>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</si>
  <si>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</si>
  <si>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</si>
  <si>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</si>
  <si>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</si>
  <si>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</si>
  <si>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</si>
  <si>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</si>
  <si>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</si>
  <si>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</si>
  <si>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</si>
  <si>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</si>
  <si>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</si>
  <si>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</si>
  <si>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</si>
  <si>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</si>
  <si>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</si>
  <si>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</si>
  <si>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</si>
  <si>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</si>
  <si>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</si>
  <si>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</si>
  <si>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</si>
  <si>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</si>
  <si>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</si>
  <si>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</si>
  <si>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</si>
  <si>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</si>
  <si>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</si>
  <si>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</si>
  <si>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</si>
  <si>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</si>
  <si>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</si>
  <si>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</si>
  <si>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</si>
  <si>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</si>
  <si>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</si>
  <si>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</si>
  <si>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</si>
  <si>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</si>
  <si>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</si>
  <si>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</si>
  <si>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</si>
  <si>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</si>
  <si>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</si>
  <si>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</si>
  <si>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</si>
  <si>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</si>
  <si>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</si>
  <si>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</si>
  <si>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</si>
  <si>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</si>
  <si>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</si>
  <si>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</si>
  <si>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</si>
  <si>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</si>
  <si>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</si>
  <si>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</si>
  <si>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</si>
  <si>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</si>
  <si>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</si>
  <si>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</si>
  <si>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</si>
  <si>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</si>
  <si>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</si>
  <si>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</si>
  <si>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</si>
  <si>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</si>
  <si>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</si>
  <si>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</si>
  <si>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</si>
  <si>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</si>
  <si>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</si>
  <si>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</si>
  <si>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</si>
  <si>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</si>
  <si>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</si>
  <si>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</si>
  <si>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</si>
  <si>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</si>
  <si>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</si>
  <si>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</si>
  <si>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</si>
  <si>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</si>
  <si>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</si>
  <si>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</si>
  <si>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</si>
  <si>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</si>
  <si>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</si>
  <si>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</si>
  <si>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</si>
  <si>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</si>
  <si>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</si>
  <si>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</si>
  <si>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</si>
  <si>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</si>
  <si>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</si>
  <si>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</si>
  <si>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</si>
  <si>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</si>
  <si>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</si>
  <si>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</si>
  <si>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</si>
  <si>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</si>
  <si>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</si>
  <si>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</si>
  <si>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</si>
  <si>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</si>
  <si>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</si>
  <si>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</si>
  <si>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</si>
  <si>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</si>
  <si>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</si>
  <si>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</si>
  <si>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</si>
  <si>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</si>
  <si>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</si>
  <si>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</si>
  <si>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</si>
  <si>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</si>
  <si>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</si>
  <si>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</si>
  <si>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</si>
  <si>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</si>
  <si>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</si>
  <si>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</si>
  <si>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</si>
  <si>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</si>
  <si>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</si>
  <si>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</si>
  <si>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</si>
  <si>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</si>
  <si>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</si>
  <si>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</si>
  <si>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</si>
  <si>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</si>
  <si>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</si>
  <si>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</si>
  <si>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</si>
  <si>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</si>
  <si>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</si>
  <si>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</si>
  <si>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</si>
  <si>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</si>
  <si>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</si>
  <si>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</si>
  <si>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</si>
  <si>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</si>
  <si>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</si>
  <si>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</si>
  <si>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</si>
  <si>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</si>
  <si>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</si>
  <si>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</si>
  <si>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</si>
  <si>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</si>
  <si>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</si>
  <si>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</si>
  <si>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</si>
  <si>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</si>
  <si>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</si>
  <si>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</si>
  <si>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</si>
  <si>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</si>
  <si>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</si>
  <si>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</si>
  <si>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</si>
  <si>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</si>
  <si>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</si>
  <si>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</si>
  <si>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</si>
  <si>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</si>
  <si>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</si>
  <si>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</si>
  <si>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</si>
  <si>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</si>
  <si>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</si>
  <si>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</si>
  <si>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</si>
  <si>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</si>
  <si>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</si>
  <si>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</si>
  <si>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</si>
  <si>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</si>
  <si>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</si>
  <si>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</si>
  <si>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</si>
  <si>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</si>
  <si>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</si>
  <si>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</si>
  <si>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</si>
  <si>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</si>
  <si>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</si>
  <si>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</si>
  <si>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</si>
  <si>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</si>
  <si>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</si>
  <si>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</si>
  <si>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</si>
  <si>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</si>
  <si>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</si>
  <si>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</si>
  <si>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</si>
  <si>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</si>
  <si>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</si>
  <si>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</si>
  <si>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</si>
  <si>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</si>
  <si>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</si>
  <si>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</si>
  <si>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</si>
  <si>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</si>
  <si>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</si>
  <si>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</si>
  <si>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</si>
  <si>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</si>
  <si>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</si>
  <si>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</si>
  <si>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</si>
  <si>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</si>
  <si>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</si>
  <si>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</si>
  <si>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</si>
  <si>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</si>
  <si>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</si>
  <si>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</si>
  <si>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</si>
  <si>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</si>
  <si>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</si>
  <si>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</si>
  <si>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</si>
  <si>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</si>
  <si>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</si>
  <si>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</si>
  <si>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</si>
  <si>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</si>
  <si>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</si>
  <si>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</si>
  <si>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</si>
  <si>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</si>
  <si>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</si>
  <si>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</si>
  <si>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</si>
  <si>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</si>
  <si>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</si>
  <si>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</si>
  <si>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</si>
  <si>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</si>
  <si>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</si>
  <si>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</si>
  <si>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</si>
  <si>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</si>
  <si>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</si>
  <si>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</si>
  <si>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</si>
  <si>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</si>
  <si>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</si>
  <si>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</si>
  <si>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</si>
  <si>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</si>
  <si>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</si>
  <si>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</si>
  <si>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</si>
  <si>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</si>
  <si>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</si>
  <si>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</si>
  <si>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</si>
  <si>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</si>
  <si>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</si>
  <si>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</si>
  <si>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</si>
  <si>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</si>
  <si>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</si>
  <si>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</si>
  <si>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</si>
  <si>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</si>
  <si>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</si>
  <si>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</si>
  <si>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</si>
  <si>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</si>
  <si>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</si>
  <si>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</si>
  <si>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</si>
  <si>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</si>
  <si>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</si>
  <si>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</si>
  <si>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</si>
  <si>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</si>
  <si>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</si>
  <si>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</si>
  <si>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</si>
  <si>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</si>
  <si>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</si>
  <si>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</si>
  <si>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</si>
  <si>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</si>
  <si>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</si>
  <si>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</si>
  <si>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</si>
  <si>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</si>
  <si>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</si>
  <si>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</si>
  <si>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</si>
  <si>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</si>
  <si>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</si>
  <si>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</si>
  <si>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</si>
  <si>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</si>
  <si>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</si>
  <si>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</si>
  <si>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</si>
  <si>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</si>
  <si>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</si>
  <si>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</si>
  <si>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</si>
  <si>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</si>
  <si>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</si>
  <si>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</si>
  <si>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</si>
  <si>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</si>
  <si>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</si>
  <si>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</si>
  <si>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</si>
  <si>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</si>
  <si>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</si>
  <si>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</si>
  <si>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</si>
  <si>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</si>
  <si>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</si>
  <si>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</si>
  <si>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</si>
  <si>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</si>
  <si>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</si>
  <si>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</si>
  <si>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</si>
  <si>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</si>
  <si>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</si>
  <si>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</si>
  <si>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</si>
  <si>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</si>
  <si>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</si>
  <si>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</si>
  <si>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</si>
  <si>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</si>
  <si>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</si>
  <si>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</si>
  <si>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</si>
  <si>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</si>
  <si>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</si>
  <si>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</si>
  <si>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</si>
  <si>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</si>
  <si>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</si>
  <si>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</si>
  <si>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</si>
  <si>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</si>
  <si>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</si>
  <si>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</si>
  <si>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</si>
  <si>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</si>
  <si>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</si>
  <si>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</si>
  <si>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</si>
  <si>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</si>
  <si>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</si>
  <si>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</si>
  <si>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</si>
  <si>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</si>
  <si>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</si>
  <si>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</si>
  <si>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</si>
  <si>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</si>
  <si>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</si>
  <si>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</si>
  <si>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</si>
  <si>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</si>
  <si>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</si>
  <si>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</si>
  <si>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</si>
  <si>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</si>
  <si>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</si>
  <si>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</si>
  <si>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</si>
  <si>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</si>
  <si>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</si>
  <si>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</si>
  <si>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</si>
  <si>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</si>
  <si>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</si>
  <si>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</si>
  <si>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</si>
  <si>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</si>
  <si>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</si>
  <si>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</si>
  <si>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</si>
  <si>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</si>
  <si>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</si>
  <si>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</si>
  <si>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</si>
  <si>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</si>
  <si>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</si>
  <si>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</si>
  <si>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</si>
  <si>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</si>
  <si>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</si>
  <si>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</si>
  <si>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</si>
  <si>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</si>
  <si>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</si>
  <si>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</si>
  <si>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</si>
  <si>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</si>
  <si>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</si>
  <si>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</si>
  <si>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</si>
  <si>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</si>
  <si>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</si>
  <si>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</si>
  <si>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</si>
  <si>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</si>
  <si>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</si>
  <si>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</si>
  <si>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</si>
  <si>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</si>
  <si>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</si>
  <si>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</si>
  <si>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</si>
  <si>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</si>
  <si>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</si>
  <si>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</si>
  <si>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</si>
  <si>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</si>
  <si>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</si>
  <si>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</si>
  <si>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</si>
  <si>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</si>
  <si>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</si>
  <si>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</si>
  <si>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</si>
  <si>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</si>
  <si>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</si>
  <si>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</si>
  <si>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</si>
  <si>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</si>
  <si>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</si>
  <si>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</si>
  <si>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</si>
  <si>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</si>
  <si>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</si>
  <si>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</si>
  <si>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</si>
  <si>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</si>
  <si>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</si>
  <si>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</si>
  <si>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</si>
  <si>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</si>
  <si>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</si>
  <si>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</si>
  <si>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</si>
  <si>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</si>
  <si>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</si>
  <si>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</si>
  <si>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</si>
  <si>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</si>
  <si>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</si>
  <si>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</si>
  <si>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</si>
  <si>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</si>
  <si>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</si>
  <si>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</si>
  <si>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</si>
  <si>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</si>
  <si>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</si>
  <si>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</si>
  <si>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</si>
  <si>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</si>
  <si>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</si>
  <si>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</si>
  <si>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</si>
  <si>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</si>
  <si>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</si>
  <si>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</si>
  <si>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</si>
  <si>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</si>
  <si>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</si>
  <si>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</si>
  <si>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</si>
  <si>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</si>
  <si>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</si>
  <si>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</si>
  <si>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</si>
  <si>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</si>
  <si>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</si>
  <si>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</si>
  <si>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</si>
  <si>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</si>
  <si>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</si>
  <si>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</si>
  <si>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</si>
  <si>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</si>
  <si>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</si>
  <si>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</si>
  <si>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</si>
  <si>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</si>
  <si>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</si>
  <si>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</si>
  <si>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</si>
  <si>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</si>
  <si>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</si>
  <si>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</si>
  <si>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</si>
  <si>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</si>
  <si>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</si>
  <si>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</si>
  <si>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</si>
  <si>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</si>
  <si>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</si>
  <si>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</si>
  <si>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</si>
  <si>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</si>
  <si>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</si>
  <si>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</si>
  <si>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</si>
  <si>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</si>
  <si>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</si>
  <si>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</si>
  <si>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</si>
  <si>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</si>
  <si>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</si>
  <si>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</si>
  <si>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</si>
  <si>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</si>
  <si>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</si>
  <si>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</si>
  <si>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</si>
  <si>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</si>
  <si>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</si>
  <si>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</si>
  <si>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</si>
  <si>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</si>
  <si>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</si>
  <si>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</si>
  <si>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</si>
  <si>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</si>
  <si>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</si>
  <si>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</si>
  <si>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</si>
  <si>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</si>
  <si>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</si>
  <si>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</si>
  <si>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</si>
  <si>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</si>
  <si>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</si>
  <si>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</si>
  <si>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</si>
  <si>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</si>
  <si>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</si>
  <si>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</si>
  <si>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</si>
  <si>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</si>
  <si>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</si>
  <si>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</si>
  <si>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</si>
  <si>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</si>
  <si>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</si>
  <si>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</si>
  <si>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</si>
  <si>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</si>
  <si>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</si>
  <si>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</si>
  <si>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</si>
  <si>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</si>
  <si>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</si>
  <si>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</si>
  <si>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</si>
  <si>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</si>
  <si>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</si>
  <si>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</si>
  <si>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</si>
  <si>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</si>
  <si>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</si>
  <si>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</si>
  <si>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</si>
  <si>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</si>
  <si>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</si>
  <si>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</si>
  <si>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</si>
  <si>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</si>
  <si>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</si>
  <si>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</si>
  <si>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</si>
  <si>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</si>
  <si>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</si>
  <si>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</si>
  <si>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</si>
  <si>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</si>
  <si>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</si>
  <si>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</si>
  <si>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</si>
  <si>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</si>
  <si>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</si>
  <si>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</si>
  <si>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</si>
  <si>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</si>
  <si>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</si>
  <si>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</si>
  <si>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</si>
  <si>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</si>
  <si>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</si>
  <si>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</si>
  <si>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</si>
  <si>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</si>
  <si>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</si>
  <si>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</si>
  <si>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</si>
  <si>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</si>
  <si>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</si>
  <si>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</si>
  <si>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</si>
  <si>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</si>
  <si>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</si>
  <si>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</si>
  <si>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</si>
  <si>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</si>
  <si>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</si>
  <si>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</si>
  <si>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</si>
  <si>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</si>
  <si>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</si>
  <si>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</si>
  <si>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</si>
  <si>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</si>
  <si>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</si>
  <si>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</si>
  <si>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</si>
  <si>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</si>
  <si>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</si>
  <si>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</si>
  <si>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</si>
  <si>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</si>
  <si>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</si>
  <si>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</si>
  <si>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</si>
  <si>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</si>
  <si>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</si>
  <si>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</si>
  <si>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</si>
  <si>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</si>
  <si>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</si>
  <si>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</si>
  <si>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</si>
  <si>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</si>
  <si>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</si>
  <si>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</si>
  <si>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</si>
  <si>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</si>
  <si>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</si>
  <si>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</si>
  <si>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</si>
  <si>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</si>
  <si>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</si>
  <si>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</si>
  <si>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</si>
  <si>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</si>
  <si>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</si>
  <si>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</si>
  <si>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</si>
  <si>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</si>
  <si>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</si>
  <si>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</si>
  <si>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</si>
  <si>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</si>
  <si>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</si>
  <si>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</si>
  <si>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</si>
  <si>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</si>
  <si>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</si>
  <si>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</si>
  <si>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</si>
  <si>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</si>
  <si>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</si>
  <si>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</si>
  <si>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</si>
  <si>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</si>
  <si>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</si>
  <si>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</si>
  <si>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</si>
  <si>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</si>
  <si>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</si>
  <si>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</si>
  <si>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</si>
  <si>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</si>
  <si>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</si>
  <si>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</si>
  <si>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</si>
  <si>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</si>
  <si>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</si>
  <si>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</si>
  <si>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</si>
  <si>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</si>
  <si>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</si>
  <si>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</si>
  <si>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</si>
  <si>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</si>
  <si>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</si>
  <si>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</si>
  <si>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</si>
  <si>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</si>
  <si>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</si>
  <si>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</si>
  <si>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</si>
  <si>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</si>
  <si>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</si>
  <si>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</si>
  <si>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</si>
  <si>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</si>
  <si>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</si>
  <si>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</si>
  <si>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</si>
  <si>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</si>
  <si>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</si>
  <si>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</si>
  <si>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</si>
  <si>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</si>
  <si>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</si>
  <si>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</si>
  <si>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</si>
  <si>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</si>
  <si>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</si>
  <si>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</si>
  <si>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</si>
  <si>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</si>
  <si>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</si>
  <si>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</si>
  <si>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</si>
  <si>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</si>
  <si>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</si>
  <si>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</si>
  <si>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</si>
  <si>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</si>
  <si>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</si>
  <si>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</si>
  <si>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</si>
  <si>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</si>
  <si>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</si>
  <si>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</si>
  <si>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</si>
  <si>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</si>
  <si>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</si>
  <si>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</si>
  <si>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</si>
  <si>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</si>
  <si>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</si>
  <si>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</si>
  <si>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</si>
  <si>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</si>
  <si>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</si>
  <si>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</si>
  <si>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</si>
  <si>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</si>
  <si>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</si>
  <si>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</si>
  <si>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</si>
  <si>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</si>
  <si>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</si>
  <si>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</si>
  <si>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</si>
  <si>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</si>
  <si>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</si>
  <si>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</si>
  <si>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</si>
  <si>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</si>
  <si>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</si>
  <si>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</si>
  <si>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</si>
  <si>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</si>
  <si>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</si>
  <si>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</si>
  <si>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</si>
  <si>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</si>
  <si>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</si>
  <si>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</si>
  <si>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</si>
  <si>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</si>
  <si>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</si>
  <si>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</si>
  <si>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</si>
  <si>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</si>
  <si>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</si>
  <si>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</si>
  <si>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</si>
  <si>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</si>
  <si>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</si>
  <si>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</si>
  <si>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</si>
  <si>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</si>
  <si>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</si>
  <si>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</si>
  <si>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</si>
  <si>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</si>
  <si>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</si>
  <si>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</si>
  <si>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</si>
  <si>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</si>
  <si>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</si>
  <si>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</si>
  <si>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</si>
  <si>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</si>
  <si>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</si>
  <si>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</si>
  <si>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</si>
  <si>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</si>
  <si>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</si>
  <si>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</si>
  <si>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</si>
  <si>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</si>
  <si>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</si>
  <si>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</si>
  <si>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</si>
  <si>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</si>
  <si>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</si>
  <si>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</si>
  <si>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</si>
  <si>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</si>
  <si>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</si>
  <si>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</si>
  <si>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</si>
  <si>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</si>
  <si>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</si>
  <si>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</si>
  <si>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</si>
  <si>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</si>
  <si>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</si>
  <si>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</si>
  <si>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</si>
  <si>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</si>
  <si>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</si>
  <si>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</si>
  <si>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</si>
  <si>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</si>
  <si>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</si>
  <si>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</si>
  <si>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</si>
  <si>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</si>
  <si>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</si>
  <si>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</si>
  <si>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</si>
  <si>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</si>
  <si>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</si>
  <si>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</si>
  <si>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</si>
  <si>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</si>
  <si>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</si>
  <si>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</si>
  <si>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</si>
  <si>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</si>
  <si>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</si>
  <si>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</si>
  <si>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</si>
  <si>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</si>
  <si>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</si>
  <si>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</si>
  <si>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</si>
  <si>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</si>
  <si>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</si>
  <si>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</si>
  <si>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</si>
  <si>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</si>
  <si>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</si>
  <si>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</si>
  <si>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</si>
  <si>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</si>
  <si>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</si>
  <si>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</si>
  <si>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</si>
  <si>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</si>
  <si>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</si>
  <si>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</si>
  <si>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</si>
  <si>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</si>
  <si>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</si>
  <si>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</si>
  <si>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</si>
  <si>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</si>
  <si>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</si>
  <si>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</si>
  <si>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</si>
  <si>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</si>
  <si>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</si>
  <si>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</si>
  <si>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</si>
  <si>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</si>
  <si>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</si>
  <si>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</si>
  <si>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</si>
  <si>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</si>
  <si>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</si>
  <si>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</si>
  <si>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</si>
  <si>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</si>
  <si>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</si>
  <si>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</si>
  <si>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</si>
  <si>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</si>
  <si>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</si>
  <si>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</si>
  <si>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</si>
  <si>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</si>
  <si>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</si>
  <si>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</si>
  <si>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</si>
  <si>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</si>
  <si>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</si>
  <si>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</si>
  <si>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</si>
  <si>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</si>
  <si>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</si>
  <si>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</si>
  <si>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</si>
  <si>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</si>
  <si>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</si>
  <si>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</si>
  <si>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</si>
  <si>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</si>
  <si>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</si>
  <si>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</si>
  <si>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</si>
  <si>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</si>
  <si>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</si>
  <si>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</si>
  <si>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</si>
  <si>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</si>
  <si>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</si>
  <si>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</si>
  <si>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</si>
  <si>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</si>
  <si>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</si>
  <si>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</si>
  <si>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</si>
  <si>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</si>
  <si>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</si>
  <si>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</si>
  <si>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</si>
  <si>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</si>
  <si>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</si>
  <si>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</si>
  <si>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</si>
  <si>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</si>
  <si>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</si>
  <si>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</si>
  <si>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</si>
  <si>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</si>
  <si>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</si>
  <si>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</si>
  <si>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</si>
  <si>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</si>
  <si>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</si>
  <si>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</si>
  <si>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</si>
  <si>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</si>
  <si>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</si>
  <si>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</si>
  <si>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</si>
  <si>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</si>
  <si>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</si>
  <si>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</si>
  <si>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</si>
  <si>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</si>
  <si>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</si>
  <si>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</si>
  <si>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</si>
  <si>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</si>
  <si>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</si>
  <si>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</si>
  <si>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</si>
  <si>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</si>
  <si>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</si>
  <si>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</si>
  <si>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</si>
  <si>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</si>
  <si>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</si>
  <si>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</si>
  <si>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</si>
  <si>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</si>
  <si>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</si>
  <si>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</si>
  <si>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</si>
  <si>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</si>
  <si>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</si>
  <si>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</si>
  <si>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</si>
  <si>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</si>
  <si>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</si>
  <si>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</si>
  <si>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</si>
  <si>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</si>
  <si>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</si>
  <si>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</si>
  <si>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</si>
  <si>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</si>
  <si>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</si>
  <si>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</si>
  <si>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</si>
  <si>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</si>
  <si>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</si>
  <si>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</si>
  <si>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</si>
  <si>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</si>
  <si>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</si>
  <si>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</si>
  <si>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</si>
  <si>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</si>
  <si>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</si>
  <si>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</si>
  <si>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</si>
  <si>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</si>
  <si>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</si>
  <si>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</si>
  <si>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</si>
  <si>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</si>
  <si>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</si>
  <si>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</si>
  <si>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</si>
  <si>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</si>
  <si>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</si>
  <si>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</si>
  <si>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</si>
  <si>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</si>
  <si>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</si>
  <si>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</si>
  <si>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</si>
  <si>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</si>
  <si>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</si>
  <si>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</si>
  <si>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</si>
  <si>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</si>
  <si>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</si>
  <si>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</si>
  <si>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</si>
  <si>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</si>
  <si>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</si>
  <si>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</si>
  <si>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</si>
  <si>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</si>
  <si>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</si>
  <si>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</si>
  <si>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</si>
  <si>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</si>
  <si>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</si>
  <si>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</si>
  <si>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</si>
  <si>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</si>
  <si>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</si>
  <si>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</si>
  <si>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</si>
  <si>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</si>
  <si>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</si>
  <si>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</si>
  <si>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</si>
  <si>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</si>
  <si>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</si>
  <si>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</si>
  <si>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</si>
  <si>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</si>
  <si>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</si>
  <si>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</si>
  <si>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</si>
  <si>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</si>
  <si>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</si>
  <si>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</si>
  <si>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</si>
  <si>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</si>
  <si>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</si>
  <si>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</si>
  <si>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</si>
  <si>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</si>
  <si>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</si>
  <si>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</si>
  <si>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</si>
  <si>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</si>
  <si>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</si>
  <si>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</si>
  <si>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</si>
  <si>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</si>
  <si>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</si>
  <si>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</si>
  <si>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</si>
  <si>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</si>
  <si>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</si>
  <si>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</si>
  <si>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</si>
  <si>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</si>
  <si>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</si>
  <si>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</si>
  <si>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</si>
  <si>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</si>
  <si>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</si>
  <si>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</si>
  <si>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</si>
  <si>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</si>
  <si>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</si>
  <si>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</si>
  <si>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</si>
  <si>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</si>
  <si>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</si>
  <si>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</si>
  <si>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</si>
  <si>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</si>
  <si>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</si>
  <si>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</si>
  <si>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</si>
  <si>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</si>
  <si>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</si>
  <si>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</si>
  <si>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</si>
  <si>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</si>
  <si>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</si>
  <si>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</si>
  <si>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</si>
  <si>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</si>
  <si>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</si>
  <si>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</si>
  <si>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</si>
  <si>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</si>
  <si>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</si>
  <si>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</si>
  <si>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</si>
  <si>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</si>
  <si>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</si>
  <si>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</si>
  <si>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</si>
  <si>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</si>
  <si>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</si>
  <si>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</si>
  <si>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</si>
  <si>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</si>
  <si>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</si>
  <si>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</si>
  <si>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</si>
  <si>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</si>
  <si>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</si>
  <si>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</si>
  <si>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</si>
  <si>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</si>
  <si>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</si>
  <si>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</si>
  <si>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</si>
  <si>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</si>
  <si>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</si>
  <si>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</si>
  <si>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</si>
  <si>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</si>
  <si>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</si>
  <si>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</si>
  <si>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</si>
  <si>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</si>
  <si>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</si>
  <si>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</si>
  <si>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</si>
  <si>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</si>
  <si>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</si>
  <si>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</si>
  <si>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</si>
  <si>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</si>
  <si>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</si>
  <si>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</si>
  <si>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</si>
  <si>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</si>
  <si>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</si>
  <si>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</si>
  <si>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</si>
  <si>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</si>
  <si>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</si>
  <si>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</si>
  <si>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</si>
  <si>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</si>
  <si>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</si>
  <si>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</si>
  <si>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</si>
  <si>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</si>
  <si>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</si>
  <si>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</si>
  <si>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</si>
  <si>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</si>
  <si>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</si>
  <si>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</si>
  <si>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</si>
  <si>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</si>
  <si>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</si>
  <si>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</si>
  <si>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</si>
  <si>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</si>
  <si>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</si>
  <si>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</si>
  <si>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</si>
  <si>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</si>
  <si>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</si>
  <si>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</si>
  <si>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</si>
  <si>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</si>
  <si>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</si>
  <si>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</si>
  <si>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</si>
  <si>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</si>
  <si>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</si>
  <si>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</si>
  <si>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</si>
  <si>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</si>
  <si>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</si>
  <si>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</si>
  <si>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</si>
  <si>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</si>
  <si>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</si>
  <si>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</si>
  <si>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</si>
  <si>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</si>
  <si>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</si>
  <si>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</si>
  <si>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</si>
  <si>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</si>
  <si>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</si>
  <si>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</si>
  <si>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</si>
  <si>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</si>
  <si>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</si>
  <si>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</si>
  <si>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</si>
  <si>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</si>
  <si>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</si>
  <si>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</si>
  <si>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</si>
  <si>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</si>
  <si>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</si>
  <si>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</si>
  <si>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</si>
  <si>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</si>
  <si>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</si>
  <si>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</si>
  <si>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</si>
  <si>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</si>
  <si>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</si>
  <si>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</si>
  <si>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</si>
  <si>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</si>
  <si>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</si>
  <si>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</si>
  <si>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</si>
  <si>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</si>
  <si>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</si>
  <si>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</si>
  <si>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</si>
  <si>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</si>
  <si>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</si>
  <si>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</si>
  <si>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</si>
  <si>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</si>
  <si>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</si>
  <si>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</si>
  <si>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</si>
  <si>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</si>
  <si>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</si>
  <si>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</si>
  <si>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</si>
  <si>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</si>
  <si>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</si>
  <si>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</si>
  <si>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</si>
  <si>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</si>
  <si>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</si>
  <si>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</si>
  <si>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</si>
  <si>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</si>
  <si>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</si>
  <si>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</si>
  <si>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</si>
  <si>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</si>
  <si>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</si>
  <si>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</si>
  <si>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</si>
  <si>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</si>
  <si>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</si>
  <si>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</si>
  <si>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</si>
  <si>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</si>
  <si>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</si>
  <si>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</si>
  <si>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</si>
  <si>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</si>
  <si>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</si>
  <si>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</si>
  <si>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</si>
  <si>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</si>
  <si>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</si>
  <si>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</si>
  <si>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</si>
  <si>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</si>
  <si>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</si>
  <si>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</si>
  <si>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</si>
  <si>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</si>
  <si>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</si>
  <si>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</si>
  <si>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</si>
  <si>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</si>
  <si>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</si>
  <si>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</si>
  <si>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</si>
  <si>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</si>
  <si>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</si>
  <si>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</si>
  <si>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</si>
  <si>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</si>
  <si>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</si>
  <si>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</si>
  <si>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</si>
  <si>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</si>
  <si>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</si>
  <si>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</si>
  <si>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</si>
  <si>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</si>
  <si>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</si>
  <si>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</si>
  <si>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</si>
  <si>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</si>
  <si>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</si>
  <si>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</si>
  <si>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</si>
  <si>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</si>
  <si>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</si>
  <si>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</si>
  <si>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</si>
  <si>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</si>
  <si>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</si>
  <si>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</si>
  <si>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</si>
  <si>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</si>
  <si>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</si>
  <si>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</si>
  <si>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</si>
  <si>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</si>
  <si>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</si>
  <si>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</si>
  <si>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</si>
  <si>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</si>
  <si>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</si>
  <si>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</si>
  <si>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</si>
  <si>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</si>
  <si>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</si>
  <si>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</si>
  <si>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</si>
  <si>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</si>
  <si>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</si>
  <si>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</si>
  <si>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</si>
  <si>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</si>
  <si>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</si>
  <si>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</si>
  <si>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</si>
  <si>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</si>
  <si>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</si>
  <si>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</si>
  <si>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</si>
  <si>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</si>
  <si>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</si>
  <si>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</si>
  <si>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</si>
  <si>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</si>
  <si>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</si>
  <si>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</si>
  <si>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</si>
  <si>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</si>
  <si>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</si>
  <si>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</si>
  <si>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</si>
  <si>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</si>
  <si>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</si>
  <si>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</si>
  <si>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</si>
  <si>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</si>
  <si>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</si>
  <si>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</si>
  <si>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</si>
  <si>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</si>
  <si>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</si>
  <si>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</si>
  <si>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</si>
  <si>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</si>
  <si>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</si>
  <si>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</si>
  <si>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</si>
  <si>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</si>
  <si>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</si>
  <si>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</si>
  <si>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</si>
  <si>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</si>
  <si>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</si>
  <si>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</si>
  <si>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</si>
  <si>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</si>
  <si>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</si>
  <si>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</si>
  <si>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</si>
  <si>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</si>
  <si>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</si>
  <si>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</si>
  <si>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</si>
  <si>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</si>
  <si>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</si>
  <si>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</si>
  <si>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</si>
  <si>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</si>
  <si>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</si>
  <si>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</si>
  <si>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</si>
  <si>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</si>
  <si>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</si>
  <si>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</si>
  <si>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</si>
  <si>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</si>
  <si>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</si>
  <si>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</si>
  <si>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</si>
  <si>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</si>
  <si>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</si>
  <si>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</si>
  <si>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</si>
  <si>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</si>
  <si>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</si>
  <si>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</si>
  <si>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</si>
  <si>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</si>
  <si>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</si>
  <si>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</si>
  <si>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</si>
  <si>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</si>
  <si>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</si>
  <si>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</si>
  <si>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</si>
  <si>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</si>
  <si>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</si>
  <si>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</si>
  <si>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</si>
  <si>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</si>
  <si>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</si>
  <si>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</si>
  <si>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</si>
  <si>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</si>
  <si>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</si>
  <si>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</si>
  <si>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</si>
  <si>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</si>
  <si>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</si>
  <si>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</si>
  <si>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</si>
  <si>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</si>
  <si>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</si>
  <si>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</si>
  <si>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</si>
  <si>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</si>
  <si>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</si>
  <si>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</si>
  <si>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</si>
  <si>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</si>
  <si>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</si>
  <si>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</si>
  <si>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</si>
  <si>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</si>
  <si>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</si>
  <si>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</si>
  <si>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</si>
  <si>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</si>
  <si>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</si>
  <si>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</si>
  <si>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</si>
  <si>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</si>
  <si>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</si>
  <si>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</si>
  <si>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</si>
  <si>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</si>
  <si>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</si>
  <si>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</si>
  <si>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</si>
  <si>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</si>
  <si>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</si>
  <si>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</si>
  <si>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</si>
  <si>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</si>
  <si>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</si>
  <si>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</si>
  <si>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</si>
  <si>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</si>
  <si>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</si>
  <si>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</si>
  <si>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</si>
  <si>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</si>
  <si>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</si>
  <si>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</si>
  <si>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</si>
  <si>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</si>
  <si>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</si>
  <si>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</si>
  <si>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</si>
  <si>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</si>
  <si>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</si>
  <si>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</si>
  <si>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</si>
  <si>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</si>
  <si>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</si>
  <si>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</si>
  <si>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</si>
  <si>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</si>
  <si>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</si>
  <si>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</si>
  <si>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</si>
  <si>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</si>
  <si>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</si>
  <si>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</si>
  <si>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</si>
  <si>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</si>
  <si>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</si>
  <si>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</si>
  <si>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</si>
  <si>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</si>
  <si>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</si>
  <si>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</si>
  <si>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</si>
  <si>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</si>
  <si>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</si>
  <si>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</si>
  <si>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</si>
  <si>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</si>
  <si>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</si>
  <si>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</si>
  <si>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</si>
  <si>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</si>
  <si>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</si>
  <si>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</si>
  <si>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</si>
  <si>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</si>
  <si>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</si>
  <si>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</si>
  <si>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</si>
  <si>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</si>
  <si>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</si>
  <si>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</si>
  <si>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</si>
  <si>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</si>
  <si>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</si>
  <si>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</si>
  <si>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</si>
  <si>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</si>
  <si>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</si>
  <si>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</si>
  <si>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</si>
  <si>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</si>
  <si>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</si>
  <si>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</si>
  <si>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</si>
  <si>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</si>
  <si>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</si>
  <si>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</si>
  <si>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</si>
  <si>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</si>
  <si>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</si>
  <si>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</si>
  <si>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</si>
  <si>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</si>
  <si>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</si>
  <si>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</si>
  <si>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</si>
  <si>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</si>
  <si>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</si>
  <si>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</si>
  <si>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</si>
  <si>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</si>
  <si>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</si>
  <si>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</si>
  <si>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</si>
  <si>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</si>
  <si>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</si>
  <si>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</si>
  <si>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</si>
  <si>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</si>
  <si>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</si>
  <si>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</si>
  <si>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</si>
  <si>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</si>
  <si>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</si>
  <si>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</si>
  <si>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</si>
  <si>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</si>
  <si>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</si>
  <si>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</si>
  <si>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</si>
  <si>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</si>
  <si>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</si>
  <si>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</si>
  <si>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</si>
  <si>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</si>
  <si>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</si>
  <si>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</si>
  <si>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</si>
  <si>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</si>
  <si>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</si>
  <si>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</si>
  <si>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</si>
  <si>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</si>
  <si>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</si>
  <si>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</si>
  <si>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</si>
  <si>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</si>
  <si>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</si>
  <si>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</si>
  <si>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</si>
  <si>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</si>
  <si>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</si>
  <si>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</si>
  <si>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</si>
  <si>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</si>
  <si>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</si>
  <si>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</si>
  <si>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</si>
  <si>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</si>
  <si>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</si>
  <si>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</si>
  <si>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</si>
  <si>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</si>
  <si>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</si>
  <si>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</si>
  <si>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</si>
  <si>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</si>
  <si>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</si>
  <si>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</si>
  <si>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</si>
  <si>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</si>
  <si>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</si>
  <si>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</si>
  <si>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</si>
  <si>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</si>
  <si>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</si>
  <si>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</si>
  <si>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</si>
  <si>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</si>
  <si>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</si>
  <si>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</si>
  <si>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</si>
  <si>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</si>
  <si>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</si>
  <si>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</si>
  <si>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</si>
  <si>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</si>
  <si>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</si>
  <si>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</si>
  <si>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</si>
  <si>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</si>
  <si>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</si>
  <si>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</si>
  <si>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</si>
  <si>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</si>
  <si>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</si>
  <si>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</si>
  <si>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</si>
  <si>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</si>
  <si>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</si>
  <si>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</si>
  <si>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</si>
  <si>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</si>
  <si>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</si>
  <si>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</si>
  <si>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</si>
  <si>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</si>
  <si>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</si>
  <si>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</si>
  <si>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</si>
  <si>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</si>
  <si>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</si>
  <si>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</si>
  <si>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</si>
  <si>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</si>
  <si>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</si>
  <si>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</si>
  <si>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</si>
  <si>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</si>
  <si>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</si>
  <si>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</si>
  <si>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</si>
  <si>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</si>
  <si>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</si>
  <si>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</si>
  <si>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</si>
  <si>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</si>
  <si>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</si>
  <si>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</si>
  <si>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</si>
  <si>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</si>
  <si>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</si>
  <si>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</si>
  <si>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</si>
  <si>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</si>
  <si>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</si>
  <si>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</si>
  <si>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</si>
  <si>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</si>
  <si>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</si>
  <si>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</si>
  <si>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</si>
  <si>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</si>
  <si>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</si>
  <si>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</si>
  <si>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</si>
  <si>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</si>
  <si>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</si>
  <si>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</si>
  <si>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</si>
  <si>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</si>
  <si>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</si>
  <si>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</si>
  <si>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</si>
  <si>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</si>
  <si>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</si>
  <si>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</si>
  <si>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</si>
  <si>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</si>
  <si>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</si>
  <si>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</si>
  <si>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</si>
  <si>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</si>
  <si>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</si>
  <si>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</si>
  <si>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</si>
  <si>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</si>
  <si>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</si>
  <si>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</si>
  <si>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</si>
  <si>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</si>
  <si>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</si>
  <si>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</si>
  <si>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</si>
  <si>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</si>
  <si>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</si>
  <si>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</si>
  <si>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</si>
  <si>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</si>
  <si>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</si>
  <si>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</si>
  <si>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</si>
  <si>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</si>
  <si>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</si>
  <si>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</si>
  <si>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</si>
  <si>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</si>
  <si>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</si>
  <si>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</si>
  <si>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</si>
  <si>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</si>
  <si>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</si>
  <si>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</si>
  <si>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</si>
  <si>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</si>
  <si>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</si>
  <si>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</si>
  <si>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</si>
  <si>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</si>
  <si>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</si>
  <si>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</si>
  <si>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</si>
  <si>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</si>
  <si>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</si>
  <si>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</si>
  <si>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</si>
  <si>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</si>
  <si>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</si>
  <si>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</si>
  <si>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</si>
  <si>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</si>
  <si>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</si>
  <si>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</si>
  <si>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</si>
  <si>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</si>
  <si>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</si>
  <si>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</si>
  <si>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</si>
  <si>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</si>
  <si>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</si>
  <si>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</si>
  <si>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</si>
  <si>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</si>
  <si>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</si>
  <si>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</si>
  <si>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</si>
  <si>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</si>
  <si>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</si>
  <si>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</si>
  <si>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</si>
  <si>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</si>
  <si>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</si>
  <si>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</si>
  <si>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</si>
  <si>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</si>
  <si>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</si>
  <si>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</si>
  <si>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</si>
  <si>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</si>
  <si>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</si>
  <si>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</si>
  <si>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</si>
  <si>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</si>
  <si>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</si>
  <si>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</si>
  <si>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</si>
  <si>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</si>
  <si>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</si>
  <si>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</si>
  <si>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</si>
  <si>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</si>
  <si>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</si>
  <si>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</si>
  <si>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</si>
  <si>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</si>
  <si>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</si>
  <si>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</si>
  <si>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</si>
  <si>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</si>
  <si>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</si>
  <si>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</si>
  <si>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</si>
  <si>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</si>
  <si>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</si>
  <si>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</si>
  <si>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</si>
  <si>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</si>
  <si>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</si>
  <si>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</si>
  <si>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</si>
  <si>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</si>
  <si>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</si>
  <si>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</si>
  <si>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</si>
  <si>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</si>
  <si>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</si>
  <si>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</si>
  <si>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</si>
  <si>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</si>
  <si>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</si>
  <si>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</si>
  <si>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</si>
  <si>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</si>
  <si>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</si>
  <si>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</si>
  <si>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</si>
  <si>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</si>
  <si>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</si>
  <si>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</si>
  <si>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</si>
  <si>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</si>
  <si>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</si>
  <si>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</si>
  <si>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</si>
  <si>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</si>
  <si>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</si>
  <si>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</si>
  <si>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</si>
  <si>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</si>
  <si>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</si>
  <si>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</si>
  <si>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</si>
  <si>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</si>
  <si>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</si>
  <si>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</si>
  <si>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</si>
  <si>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</si>
  <si>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</si>
  <si>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</si>
  <si>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</si>
  <si>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</si>
  <si>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</si>
  <si>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</si>
  <si>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</si>
  <si>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</si>
  <si>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</si>
  <si>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</si>
  <si>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</si>
  <si>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</si>
  <si>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</si>
  <si>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</si>
  <si>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</si>
  <si>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</si>
  <si>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</si>
  <si>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</si>
  <si>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</si>
  <si>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</si>
  <si>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</si>
  <si>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</si>
  <si>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</si>
  <si>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</si>
  <si>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</si>
  <si>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</si>
  <si>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</si>
  <si>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</si>
  <si>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</si>
  <si>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</si>
  <si>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</si>
  <si>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</si>
  <si>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</si>
  <si>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</si>
  <si>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</si>
  <si>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</si>
  <si>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</si>
  <si>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</si>
  <si>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</si>
  <si>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</si>
  <si>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</si>
  <si>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</si>
  <si>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</si>
  <si>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</si>
  <si>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</si>
  <si>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</si>
  <si>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</si>
  <si>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</si>
  <si>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</si>
  <si>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</si>
  <si>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</si>
  <si>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</si>
  <si>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</si>
  <si>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</si>
  <si>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</si>
  <si>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</si>
  <si>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</si>
  <si>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</si>
  <si>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</si>
  <si>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</si>
  <si>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</si>
  <si>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</si>
  <si>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</si>
  <si>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</si>
  <si>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</si>
  <si>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</si>
  <si>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</si>
  <si>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</si>
  <si>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</si>
  <si>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</si>
  <si>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</si>
  <si>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</si>
  <si>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</si>
  <si>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</si>
  <si>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</si>
  <si>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</si>
  <si>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</si>
  <si>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</si>
  <si>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</si>
  <si>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</si>
  <si>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</si>
  <si>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</si>
  <si>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</si>
  <si>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</si>
  <si>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</si>
  <si>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</si>
  <si>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</si>
  <si>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</si>
  <si>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</si>
  <si>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</si>
  <si>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</si>
  <si>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</si>
  <si>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</si>
  <si>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</si>
  <si>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</si>
  <si>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</si>
  <si>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</si>
  <si>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</si>
  <si>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</si>
  <si>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</si>
  <si>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</si>
  <si>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</si>
  <si>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</si>
  <si>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</si>
  <si>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</si>
  <si>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</si>
  <si>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</si>
  <si>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</si>
  <si>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</si>
  <si>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</si>
  <si>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</si>
  <si>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</si>
  <si>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</si>
  <si>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</si>
  <si>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</si>
  <si>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</si>
  <si>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</si>
  <si>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</si>
  <si>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</si>
  <si>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</si>
  <si>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</si>
  <si>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</si>
  <si>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</si>
  <si>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</si>
  <si>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</si>
  <si>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</si>
  <si>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</si>
  <si>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</si>
  <si>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</si>
  <si>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</si>
  <si>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</si>
  <si>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</si>
  <si>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</si>
  <si>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</si>
  <si>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</si>
  <si>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</si>
  <si>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</si>
  <si>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</si>
  <si>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</si>
  <si>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</si>
  <si>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</si>
  <si>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</si>
  <si>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</si>
  <si>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</si>
  <si>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</si>
  <si>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</si>
  <si>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</si>
  <si>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</si>
  <si>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</si>
  <si>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</si>
  <si>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</si>
  <si>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</si>
  <si>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</si>
  <si>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</si>
  <si>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</si>
  <si>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</si>
  <si>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</si>
  <si>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</si>
  <si>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</si>
  <si>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</si>
  <si>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</si>
  <si>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</si>
  <si>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</si>
  <si>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</si>
  <si>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</si>
  <si>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</si>
  <si>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</si>
  <si>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</si>
  <si>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</si>
  <si>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</si>
  <si>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</si>
  <si>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</si>
  <si>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</si>
  <si>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</si>
  <si>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</si>
  <si>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</si>
  <si>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</si>
  <si>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</si>
  <si>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</si>
  <si>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</si>
  <si>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</si>
  <si>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</si>
  <si>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</si>
  <si>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</si>
  <si>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</si>
  <si>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</si>
  <si>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</si>
  <si>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</si>
  <si>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</si>
  <si>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</si>
  <si>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</si>
  <si>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</si>
  <si>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</si>
  <si>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</si>
  <si>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</si>
  <si>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</si>
  <si>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</si>
  <si>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</si>
  <si>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</si>
  <si>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</si>
  <si>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</si>
  <si>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</si>
  <si>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</si>
  <si>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</si>
  <si>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</si>
  <si>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</si>
  <si>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</si>
  <si>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</si>
  <si>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</si>
  <si>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</si>
  <si>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</si>
  <si>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</si>
  <si>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</si>
  <si>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</si>
  <si>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</si>
  <si>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</si>
  <si>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</si>
  <si>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</si>
  <si>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</si>
  <si>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</si>
  <si>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</si>
  <si>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</si>
  <si>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</si>
  <si>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</si>
  <si>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</si>
  <si>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</si>
  <si>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</si>
  <si>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</si>
  <si>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</si>
  <si>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</si>
  <si>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</si>
  <si>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</si>
  <si>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</si>
  <si>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</si>
  <si>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</si>
  <si>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</si>
  <si>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</si>
  <si>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</si>
  <si>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</si>
  <si>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</si>
  <si>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</si>
  <si>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</si>
  <si>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</si>
  <si>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</si>
  <si>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</si>
  <si>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</si>
  <si>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</si>
  <si>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</si>
  <si>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</si>
  <si>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</si>
  <si>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</si>
  <si>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</si>
  <si>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</si>
  <si>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</si>
  <si>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</si>
  <si>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</si>
  <si>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</si>
  <si>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</si>
  <si>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</si>
  <si>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</si>
  <si>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</si>
  <si>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</si>
  <si>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</si>
  <si>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</si>
  <si>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</si>
  <si>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</si>
  <si>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</si>
  <si>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</si>
  <si>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</si>
  <si>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</si>
  <si>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</si>
  <si>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</si>
  <si>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</si>
  <si>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</si>
  <si>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</si>
  <si>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</si>
  <si>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</si>
  <si>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</si>
  <si>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</si>
  <si>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</si>
  <si>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</si>
  <si>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</si>
  <si>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</si>
  <si>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</si>
  <si>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</si>
  <si>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</si>
  <si>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</si>
  <si>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</si>
  <si>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</si>
  <si>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</si>
  <si>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</si>
  <si>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</si>
  <si>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</si>
  <si>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</si>
  <si>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</si>
  <si>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</si>
  <si>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</si>
  <si>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</si>
  <si>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</si>
  <si>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</si>
  <si>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</si>
  <si>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</si>
  <si>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</si>
  <si>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</si>
  <si>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</si>
  <si>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</si>
  <si>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</si>
  <si>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</si>
  <si>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</si>
  <si>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</si>
  <si>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</si>
  <si>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</si>
  <si>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</si>
  <si>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</si>
  <si>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</si>
  <si>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</si>
  <si>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</si>
  <si>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</si>
  <si>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</si>
  <si>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</si>
  <si>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</si>
  <si>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</si>
  <si>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</si>
  <si>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</si>
  <si>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</si>
  <si>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</si>
  <si>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</si>
  <si>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</si>
  <si>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</si>
  <si>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</si>
  <si>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</si>
  <si>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</si>
  <si>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</si>
  <si>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</si>
  <si>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</si>
  <si>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</si>
  <si>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</si>
  <si>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</si>
  <si>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</si>
  <si>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</si>
  <si>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</si>
  <si>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</si>
  <si>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</si>
  <si>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</si>
  <si>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</si>
  <si>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</si>
  <si>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</si>
  <si>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</si>
  <si>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</si>
  <si>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</si>
  <si>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</si>
  <si>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</si>
  <si>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</si>
  <si>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</si>
  <si>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</si>
  <si>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</si>
  <si>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</si>
  <si>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</si>
  <si>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</si>
  <si>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</si>
  <si>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</si>
  <si>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</si>
  <si>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</si>
  <si>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</si>
  <si>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</si>
  <si>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</si>
  <si>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</si>
  <si>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</si>
  <si>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</si>
  <si>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</si>
  <si>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</si>
  <si>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</si>
  <si>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</si>
  <si>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</si>
  <si>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</si>
  <si>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</si>
  <si>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</si>
  <si>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</si>
  <si>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</si>
  <si>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</si>
  <si>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</si>
  <si>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</si>
  <si>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</si>
  <si>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</si>
  <si>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</si>
  <si>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</si>
  <si>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</si>
  <si>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</si>
  <si>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</si>
  <si>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</si>
  <si>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</si>
  <si>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</si>
  <si>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</si>
  <si>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</si>
  <si>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</si>
  <si>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</si>
  <si>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</si>
  <si>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</si>
  <si>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</si>
  <si>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</si>
  <si>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</si>
  <si>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</si>
  <si>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</si>
  <si>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</si>
  <si>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</si>
  <si>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</si>
  <si>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</si>
  <si>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</si>
  <si>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</si>
  <si>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</si>
  <si>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</si>
  <si>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</si>
  <si>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</si>
  <si>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</si>
  <si>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</si>
  <si>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</si>
  <si>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</si>
  <si>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</si>
  <si>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</si>
  <si>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</si>
  <si>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</si>
  <si>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</si>
  <si>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</si>
  <si>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</si>
  <si>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</si>
  <si>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</si>
  <si>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</si>
  <si>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</si>
  <si>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</si>
  <si>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</si>
  <si>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</si>
  <si>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</si>
  <si>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</si>
  <si>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</si>
  <si>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</si>
  <si>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</si>
  <si>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</si>
  <si>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</si>
  <si>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</si>
  <si>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</si>
  <si>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</si>
  <si>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</si>
  <si>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</si>
  <si>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</si>
  <si>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</si>
  <si>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</si>
  <si>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</si>
  <si>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</si>
  <si>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</si>
  <si>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</si>
  <si>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</si>
  <si>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</si>
  <si>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</si>
  <si>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</si>
  <si>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</si>
  <si>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</si>
  <si>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</si>
  <si>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</si>
  <si>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</si>
  <si>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</si>
  <si>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</si>
  <si>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</si>
  <si>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</si>
  <si>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</si>
  <si>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</si>
  <si>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</si>
  <si>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</si>
  <si>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</si>
  <si>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</si>
  <si>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</si>
  <si>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</si>
  <si>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</si>
  <si>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</si>
  <si>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</si>
  <si>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</si>
  <si>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</si>
  <si>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</si>
  <si>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</si>
  <si>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</si>
  <si>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</si>
  <si>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</si>
  <si>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</si>
  <si>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</si>
  <si>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</si>
  <si>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</si>
  <si>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</si>
  <si>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</si>
  <si>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</si>
  <si>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</si>
  <si>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</si>
  <si>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</si>
  <si>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</si>
  <si>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</si>
  <si>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</si>
  <si>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</si>
  <si>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</si>
  <si>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</si>
  <si>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</si>
  <si>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</si>
  <si>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</si>
  <si>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</si>
  <si>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</si>
  <si>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</si>
  <si>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</si>
  <si>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</si>
  <si>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</si>
  <si>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</si>
  <si>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</si>
  <si>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</si>
  <si>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</si>
  <si>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</si>
  <si>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</si>
  <si>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</si>
  <si>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</si>
  <si>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</si>
  <si>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</si>
  <si>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</si>
  <si>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</si>
  <si>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</si>
  <si>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</si>
  <si>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</si>
  <si>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</si>
  <si>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</si>
  <si>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</si>
  <si>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</si>
  <si>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</si>
  <si>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</si>
  <si>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</si>
  <si>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</si>
  <si>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</si>
  <si>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</si>
  <si>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</si>
  <si>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</si>
  <si>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</si>
  <si>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</si>
  <si>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</si>
  <si>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</si>
  <si>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</si>
  <si>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</si>
  <si>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</si>
  <si>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</si>
  <si>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</si>
  <si>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</si>
  <si>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</si>
  <si>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</si>
  <si>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</si>
  <si>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</si>
  <si>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</si>
  <si>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</si>
  <si>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</si>
  <si>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</si>
  <si>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</si>
  <si>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</si>
  <si>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</si>
  <si>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</si>
  <si>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</si>
  <si>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</si>
  <si>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</si>
  <si>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</si>
  <si>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</si>
  <si>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</si>
  <si>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</si>
  <si>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</si>
  <si>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</si>
  <si>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</si>
  <si>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</si>
  <si>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</si>
  <si>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</si>
  <si>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</si>
  <si>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</si>
  <si>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</si>
  <si>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</si>
  <si>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</si>
  <si>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</si>
  <si>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</si>
  <si>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</si>
  <si>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</si>
  <si>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</si>
  <si>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</si>
  <si>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</si>
  <si>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</si>
  <si>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</si>
  <si>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</si>
  <si>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</si>
  <si>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</si>
  <si>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</si>
  <si>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</si>
  <si>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</si>
  <si>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</si>
  <si>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</si>
  <si>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</si>
  <si>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</si>
  <si>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</si>
  <si>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</si>
  <si>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</si>
  <si>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</si>
  <si>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</si>
  <si>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</si>
  <si>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</si>
  <si>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</si>
  <si>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</si>
  <si>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</si>
  <si>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</si>
  <si>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</si>
  <si>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</si>
  <si>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</si>
  <si>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</si>
  <si>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</si>
  <si>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</si>
  <si>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</si>
  <si>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</si>
  <si>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</si>
  <si>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</si>
  <si>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</si>
  <si>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</si>
  <si>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</si>
  <si>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</si>
  <si>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</si>
  <si>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</si>
  <si>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</si>
  <si>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</si>
  <si>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</si>
  <si>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</si>
  <si>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</si>
  <si>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</si>
  <si>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</si>
  <si>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</si>
  <si>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</si>
  <si>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</si>
  <si>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</si>
  <si>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</si>
  <si>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</si>
  <si>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</si>
  <si>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</si>
  <si>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</si>
  <si>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</si>
  <si>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</si>
  <si>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</si>
  <si>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</si>
  <si>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</si>
  <si>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</si>
  <si>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</si>
  <si>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</si>
  <si>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</si>
  <si>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</si>
  <si>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</si>
  <si>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</si>
  <si>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</si>
  <si>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</si>
  <si>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</si>
  <si>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</si>
  <si>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</si>
  <si>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</si>
  <si>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</si>
  <si>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</si>
  <si>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</si>
  <si>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</si>
  <si>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</si>
  <si>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</si>
  <si>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</si>
  <si>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</si>
  <si>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</si>
  <si>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</si>
  <si>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</si>
  <si>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</si>
  <si>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</si>
  <si>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</si>
  <si>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</si>
  <si>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</si>
  <si>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</si>
  <si>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</si>
  <si>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</si>
  <si>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</si>
  <si>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</si>
  <si>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</si>
  <si>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</si>
  <si>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</si>
  <si>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</si>
  <si>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</si>
  <si>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</si>
  <si>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</si>
  <si>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</si>
  <si>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</si>
  <si>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</si>
  <si>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</si>
  <si>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</si>
  <si>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</si>
  <si>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</si>
  <si>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</si>
  <si>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</si>
  <si>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</si>
  <si>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</si>
  <si>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</si>
  <si>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</si>
  <si>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</si>
  <si>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</si>
  <si>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</si>
  <si>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</si>
  <si>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</si>
  <si>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</si>
  <si>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</si>
  <si>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</si>
  <si>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</si>
  <si>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</si>
  <si>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</si>
  <si>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</si>
  <si>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</si>
  <si>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</si>
  <si>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</si>
  <si>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</si>
  <si>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</si>
  <si>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</si>
  <si>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</si>
  <si>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</si>
  <si>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</si>
  <si>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</si>
  <si>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</si>
  <si>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</si>
  <si>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</si>
  <si>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</si>
  <si>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</si>
  <si>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</si>
  <si>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</si>
  <si>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</si>
  <si>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</si>
  <si>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</si>
  <si>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</si>
  <si>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</si>
  <si>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</si>
  <si>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</si>
  <si>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</si>
  <si>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</si>
  <si>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</si>
  <si>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</si>
  <si>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</si>
  <si>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</si>
  <si>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</si>
  <si>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</si>
  <si>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</si>
  <si>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</si>
  <si>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</si>
  <si>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</si>
  <si>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</si>
  <si>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</si>
  <si>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</si>
  <si>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</si>
  <si>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</si>
  <si>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</si>
  <si>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</si>
  <si>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</si>
  <si>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</si>
  <si>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</si>
  <si>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</si>
  <si>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</si>
  <si>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</si>
  <si>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</si>
  <si>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</si>
  <si>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</si>
  <si>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</si>
  <si>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</si>
  <si>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</si>
  <si>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</si>
  <si>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</si>
  <si>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</si>
  <si>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</si>
  <si>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</si>
  <si>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</si>
  <si>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</si>
  <si>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</si>
  <si>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</si>
  <si>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</si>
  <si>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</si>
  <si>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</si>
  <si>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</si>
  <si>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</si>
  <si>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</si>
  <si>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</si>
  <si>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</si>
  <si>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</si>
  <si>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</si>
  <si>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</si>
  <si>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</si>
  <si>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</si>
  <si>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</si>
  <si>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</si>
  <si>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</si>
  <si>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</si>
  <si>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</si>
  <si>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</si>
  <si>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</si>
  <si>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</si>
  <si>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</si>
  <si>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</si>
  <si>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</si>
  <si>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</si>
  <si>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</si>
  <si>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</si>
  <si>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</si>
  <si>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</si>
  <si>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</si>
  <si>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</si>
  <si>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</si>
  <si>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</si>
  <si>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</si>
  <si>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</si>
  <si>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</si>
  <si>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</si>
  <si>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</si>
  <si>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</si>
  <si>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</si>
  <si>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</si>
  <si>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</si>
  <si>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</si>
  <si>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</si>
  <si>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</si>
  <si>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</si>
  <si>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</si>
  <si>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</si>
  <si>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</si>
  <si>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</si>
  <si>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</si>
  <si>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</si>
  <si>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</si>
  <si>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</si>
  <si>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</si>
  <si>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</si>
  <si>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</si>
  <si>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</si>
  <si>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</si>
  <si>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</si>
  <si>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</si>
  <si>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</si>
  <si>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</si>
  <si>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</si>
  <si>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</si>
  <si>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</si>
  <si>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</si>
  <si>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</si>
  <si>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</si>
  <si>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</si>
  <si>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</si>
  <si>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</si>
  <si>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</si>
  <si>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</si>
  <si>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</si>
  <si>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</si>
  <si>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</si>
  <si>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</si>
  <si>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</si>
  <si>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</si>
  <si>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</si>
  <si>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</si>
  <si>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</si>
  <si>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</si>
  <si>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</si>
  <si>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</si>
  <si>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</si>
  <si>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</si>
  <si>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</si>
  <si>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</si>
  <si>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</si>
  <si>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</si>
  <si>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</si>
  <si>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</si>
  <si>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</si>
  <si>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</si>
  <si>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</si>
  <si>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</si>
  <si>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</si>
  <si>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</si>
  <si>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</si>
  <si>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</si>
  <si>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</si>
  <si>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</si>
  <si>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</si>
  <si>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</si>
  <si>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</si>
  <si>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</si>
  <si>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</si>
  <si>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</si>
  <si>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</si>
  <si>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</si>
  <si>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</si>
  <si>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</si>
  <si>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</si>
  <si>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</si>
  <si>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</si>
  <si>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</si>
  <si>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</si>
  <si>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</si>
  <si>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</si>
  <si>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</si>
  <si>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</si>
  <si>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</si>
  <si>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</si>
  <si>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</si>
  <si>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</si>
  <si>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</si>
  <si>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</si>
  <si>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</si>
  <si>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</si>
  <si>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</si>
  <si>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</si>
  <si>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</si>
  <si>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</si>
  <si>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</si>
  <si>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</si>
  <si>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</si>
  <si>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</si>
  <si>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</si>
  <si>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</si>
  <si>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</si>
  <si>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</si>
  <si>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</si>
  <si>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</si>
  <si>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</si>
  <si>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</si>
  <si>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</si>
  <si>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</si>
  <si>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</si>
  <si>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</si>
  <si>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</si>
  <si>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</si>
  <si>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</si>
  <si>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</si>
  <si>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</si>
  <si>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</si>
  <si>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</si>
  <si>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</si>
  <si>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</si>
  <si>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</si>
  <si>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</si>
  <si>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</si>
  <si>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</si>
  <si>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</si>
  <si>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</si>
  <si>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</si>
  <si>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</si>
  <si>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</si>
  <si>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</si>
  <si>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</si>
  <si>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</si>
  <si>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</si>
  <si>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</si>
  <si>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</si>
  <si>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</si>
  <si>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</si>
  <si>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</si>
  <si>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</si>
  <si>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</si>
  <si>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</si>
  <si>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</si>
  <si>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</si>
  <si>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</si>
  <si>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</si>
  <si>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</si>
  <si>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</si>
  <si>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</si>
  <si>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</si>
  <si>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</si>
  <si>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</si>
  <si>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</si>
  <si>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</si>
  <si>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</si>
  <si>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</si>
  <si>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</si>
  <si>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</si>
  <si>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</si>
  <si>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</si>
  <si>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</si>
  <si>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</si>
  <si>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</si>
  <si>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</si>
  <si>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</si>
  <si>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</si>
  <si>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</si>
  <si>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</si>
  <si>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</si>
  <si>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</si>
  <si>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</si>
  <si>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</si>
  <si>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</si>
  <si>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</si>
  <si>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</si>
  <si>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</si>
  <si>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</si>
  <si>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</si>
  <si>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</si>
  <si>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</si>
  <si>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</si>
  <si>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</si>
  <si>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</si>
  <si>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</si>
  <si>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</si>
  <si>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</si>
  <si>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</si>
  <si>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</si>
  <si>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</si>
  <si>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</si>
  <si>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</si>
  <si>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</si>
  <si>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</si>
  <si>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</si>
  <si>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</si>
  <si>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</si>
  <si>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</si>
  <si>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</si>
  <si>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</si>
  <si>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</si>
  <si>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</si>
  <si>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</si>
  <si>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</si>
  <si>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</si>
  <si>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</si>
  <si>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</si>
  <si>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</si>
  <si>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</si>
  <si>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</si>
  <si>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</si>
  <si>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</si>
  <si>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</si>
  <si>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</si>
  <si>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</si>
  <si>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</si>
  <si>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</si>
  <si>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</si>
  <si>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</si>
  <si>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</si>
  <si>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</si>
  <si>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</si>
  <si>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</si>
  <si>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</si>
  <si>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</si>
  <si>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</si>
  <si>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</si>
  <si>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</si>
  <si>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</si>
  <si>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</si>
  <si>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</si>
  <si>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</si>
  <si>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</si>
  <si>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</si>
  <si>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</si>
  <si>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</si>
  <si>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</si>
  <si>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</si>
  <si>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</si>
  <si>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</si>
  <si>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</si>
  <si>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</si>
  <si>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</si>
  <si>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</si>
  <si>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</si>
  <si>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</si>
  <si>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</si>
  <si>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</si>
  <si>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</si>
  <si>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</si>
  <si>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</si>
  <si>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</si>
  <si>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</si>
  <si>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</si>
  <si>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</si>
  <si>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</si>
  <si>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</si>
  <si>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</si>
  <si>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</si>
  <si>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</si>
  <si>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</si>
  <si>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</si>
  <si>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</si>
  <si>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</si>
  <si>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</si>
  <si>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</si>
  <si>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</si>
  <si>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</si>
  <si>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</si>
  <si>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</si>
  <si>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</si>
  <si>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</si>
  <si>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</si>
  <si>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</si>
  <si>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</si>
  <si>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</si>
  <si>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</si>
  <si>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</si>
  <si>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</si>
  <si>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</si>
  <si>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</si>
  <si>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</si>
  <si>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</si>
  <si>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</si>
  <si>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</si>
  <si>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</si>
  <si>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</si>
  <si>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</si>
  <si>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</si>
  <si>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</si>
  <si>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</si>
  <si>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</si>
  <si>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</si>
  <si>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</si>
  <si>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</si>
  <si>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</si>
  <si>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</si>
  <si>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</si>
  <si>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</si>
  <si>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</si>
  <si>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</si>
  <si>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</si>
  <si>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</si>
  <si>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</si>
  <si>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</si>
  <si>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</si>
  <si>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</si>
  <si>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</si>
  <si>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</si>
  <si>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</si>
  <si>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</si>
  <si>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</si>
  <si>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</si>
  <si>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</si>
  <si>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</si>
  <si>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</si>
  <si>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</si>
  <si>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</si>
  <si>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</si>
  <si>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</si>
  <si>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</si>
  <si>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</si>
  <si>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</si>
  <si>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</si>
  <si>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</si>
  <si>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</si>
  <si>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</si>
  <si>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</si>
  <si>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</si>
  <si>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</si>
  <si>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</si>
  <si>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</si>
  <si>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</si>
  <si>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</si>
  <si>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</si>
  <si>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</si>
  <si>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</si>
  <si>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</si>
  <si>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</si>
  <si>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</si>
  <si>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</si>
  <si>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</si>
  <si>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</si>
  <si>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</si>
  <si>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</si>
  <si>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</si>
  <si>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</si>
  <si>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</si>
  <si>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</si>
  <si>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</si>
  <si>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</si>
  <si>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</si>
  <si>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</si>
  <si>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</si>
  <si>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</si>
  <si>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</si>
  <si>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</si>
  <si>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</si>
  <si>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</si>
  <si>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</si>
  <si>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</si>
  <si>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</si>
  <si>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</si>
  <si>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</si>
  <si>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</si>
  <si>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</si>
  <si>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</si>
  <si>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</si>
  <si>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</si>
  <si>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</si>
  <si>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</si>
  <si>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</si>
  <si>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</si>
  <si>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</si>
  <si>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</si>
  <si>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</si>
  <si>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</si>
  <si>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</si>
  <si>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</si>
  <si>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</si>
  <si>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</si>
  <si>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</si>
  <si>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</si>
  <si>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</si>
  <si>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</si>
  <si>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</si>
  <si>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</si>
  <si>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</si>
  <si>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</si>
  <si>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</si>
  <si>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</si>
  <si>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</si>
  <si>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</si>
  <si>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</si>
  <si>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</si>
  <si>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</si>
  <si>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</si>
  <si>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</si>
  <si>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</si>
  <si>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</si>
  <si>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</si>
  <si>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</si>
  <si>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</si>
  <si>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</si>
  <si>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</si>
  <si>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</si>
  <si>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</si>
  <si>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</si>
  <si>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</si>
  <si>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</si>
  <si>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</si>
  <si>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</si>
  <si>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</si>
  <si>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</si>
  <si>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</si>
  <si>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</si>
  <si>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</si>
  <si>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</si>
  <si>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</si>
  <si>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</si>
  <si>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</si>
  <si>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</si>
  <si>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</si>
  <si>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</si>
  <si>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</si>
  <si>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</si>
  <si>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</si>
  <si>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</si>
  <si>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</si>
  <si>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</si>
  <si>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</si>
  <si>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</si>
  <si>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</si>
  <si>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</si>
  <si>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</si>
  <si>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</si>
  <si>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</si>
  <si>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</si>
  <si>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</si>
  <si>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</si>
  <si>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</si>
  <si>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</si>
  <si>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</si>
  <si>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</si>
  <si>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</si>
  <si>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</si>
  <si>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</si>
  <si>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</si>
  <si>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</si>
  <si>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</si>
  <si>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</si>
  <si>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</si>
  <si>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</si>
  <si>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</si>
  <si>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</si>
  <si>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</si>
  <si>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</si>
  <si>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</si>
  <si>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</si>
  <si>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</si>
  <si>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</si>
  <si>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</si>
  <si>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</si>
  <si>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</si>
  <si>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</si>
  <si>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</si>
  <si>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</si>
  <si>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</si>
  <si>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</si>
  <si>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</si>
  <si>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</si>
  <si>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</si>
  <si>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</si>
  <si>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</si>
  <si>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</si>
  <si>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</si>
  <si>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</si>
  <si>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</si>
  <si>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</si>
  <si>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</si>
  <si>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</si>
  <si>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</si>
  <si>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</si>
  <si>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</si>
  <si>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</si>
  <si>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</si>
  <si>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</si>
  <si>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</si>
  <si>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</si>
  <si>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</si>
  <si>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</si>
  <si>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</si>
  <si>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</si>
  <si>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</si>
  <si>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</si>
  <si>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</si>
  <si>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</si>
  <si>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</si>
  <si>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</si>
  <si>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</si>
  <si>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</si>
  <si>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</si>
  <si>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</si>
  <si>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</si>
  <si>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</si>
  <si>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</si>
  <si>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</si>
  <si>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</si>
  <si>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</si>
  <si>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</si>
  <si>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</si>
  <si>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</si>
  <si>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</si>
  <si>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</si>
  <si>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</si>
  <si>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</si>
  <si>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</si>
  <si>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</si>
  <si>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</si>
  <si>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</si>
  <si>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</si>
  <si>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</si>
  <si>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</si>
  <si>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</si>
  <si>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</si>
  <si>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</si>
  <si>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</si>
  <si>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</si>
  <si>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</si>
  <si>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</si>
  <si>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</si>
  <si>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</si>
  <si>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</si>
  <si>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</si>
  <si>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</si>
  <si>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</si>
  <si>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</si>
  <si>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</si>
  <si>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</si>
  <si>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</si>
  <si>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</si>
  <si>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</si>
  <si>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</si>
  <si>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</si>
  <si>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</si>
  <si>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</si>
  <si>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</si>
  <si>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</si>
  <si>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</si>
  <si>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</si>
  <si>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</si>
  <si>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</si>
  <si>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</si>
  <si>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</si>
  <si>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</si>
  <si>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</si>
  <si>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</si>
  <si>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</si>
  <si>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</si>
  <si>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</si>
  <si>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</si>
  <si>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</si>
  <si>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</si>
  <si>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</si>
  <si>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</si>
  <si>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</si>
  <si>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</si>
  <si>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</si>
  <si>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</si>
  <si>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</si>
  <si>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</si>
  <si>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</si>
  <si>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</si>
  <si>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</si>
  <si>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</si>
  <si>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</si>
  <si>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</si>
  <si>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</si>
  <si>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</si>
  <si>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</si>
  <si>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</si>
  <si>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</si>
  <si>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</si>
  <si>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</si>
  <si>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</si>
  <si>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</si>
  <si>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</si>
  <si>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</si>
  <si>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</si>
  <si>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</si>
  <si>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</si>
  <si>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</si>
  <si>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</si>
  <si>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</si>
  <si>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</si>
  <si>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</si>
  <si>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</si>
  <si>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</si>
  <si>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</si>
  <si>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</si>
  <si>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</si>
  <si>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</si>
  <si>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</si>
  <si>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</si>
  <si>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</si>
  <si>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</si>
  <si>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</si>
  <si>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</si>
  <si>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</si>
  <si>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</si>
  <si>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</si>
  <si>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</si>
  <si>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</si>
  <si>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</si>
  <si>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</si>
  <si>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</si>
  <si>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</si>
  <si>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</si>
  <si>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</si>
  <si>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</si>
  <si>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</si>
  <si>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</si>
  <si>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</si>
  <si>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</si>
  <si>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</si>
  <si>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</si>
  <si>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</si>
  <si>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</si>
  <si>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</si>
  <si>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</si>
  <si>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</si>
  <si>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</si>
  <si>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</si>
  <si>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</si>
  <si>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</si>
  <si>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</si>
  <si>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</si>
  <si>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</si>
  <si>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</si>
  <si>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</si>
  <si>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</si>
  <si>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</si>
  <si>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</si>
  <si>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</si>
  <si>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</si>
  <si>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</si>
  <si>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</si>
  <si>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</si>
  <si>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</si>
  <si>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</si>
  <si>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</si>
  <si>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</si>
  <si>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</si>
  <si>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</si>
  <si>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</si>
  <si>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</si>
  <si>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</si>
  <si>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</si>
  <si>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</si>
  <si>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</si>
  <si>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</si>
  <si>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</si>
  <si>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</si>
  <si>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</si>
  <si>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</si>
  <si>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</si>
  <si>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</si>
  <si>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</si>
  <si>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</si>
  <si>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</si>
  <si>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</si>
  <si>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</si>
  <si>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</si>
  <si>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</si>
  <si>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</si>
  <si>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</si>
  <si>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</si>
  <si>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</si>
  <si>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</si>
  <si>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</si>
  <si>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</si>
  <si>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</si>
  <si>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</si>
  <si>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</si>
  <si>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</si>
  <si>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</si>
  <si>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</si>
  <si>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</si>
  <si>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</si>
  <si>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</si>
  <si>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</si>
  <si>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</si>
  <si>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</si>
  <si>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</si>
  <si>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</si>
  <si>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</si>
  <si>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</si>
  <si>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</si>
  <si>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</si>
  <si>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</si>
  <si>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</si>
  <si>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</si>
  <si>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</si>
  <si>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</si>
  <si>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</si>
  <si>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</si>
  <si>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</si>
  <si>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</si>
  <si>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</si>
  <si>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</si>
  <si>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</si>
  <si>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</si>
  <si>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</si>
  <si>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</si>
  <si>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</si>
  <si>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</si>
  <si>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</si>
  <si>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</si>
  <si>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</si>
  <si>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</si>
  <si>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</si>
  <si>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</si>
  <si>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</si>
  <si>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</si>
  <si>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</si>
  <si>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</si>
  <si>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</si>
  <si>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</si>
  <si>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</si>
  <si>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</si>
  <si>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</si>
  <si>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</si>
  <si>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</si>
  <si>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</si>
  <si>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</si>
  <si>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</si>
  <si>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</si>
  <si>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</si>
  <si>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</si>
  <si>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</si>
  <si>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</si>
  <si>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</si>
  <si>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</si>
  <si>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</si>
  <si>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</si>
  <si>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</si>
  <si>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</si>
  <si>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</si>
  <si>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</si>
  <si>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</si>
  <si>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</si>
  <si>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</si>
  <si>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</si>
  <si>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</si>
  <si>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</si>
  <si>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</si>
  <si>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</si>
  <si>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</si>
  <si>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</si>
  <si>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</si>
  <si>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</si>
  <si>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</si>
  <si>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</si>
  <si>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</si>
  <si>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</si>
  <si>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</si>
  <si>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</si>
  <si>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</si>
  <si>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</si>
  <si>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</si>
  <si>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</si>
  <si>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</si>
  <si>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</si>
  <si>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</si>
  <si>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</si>
  <si>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</si>
  <si>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</si>
  <si>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</si>
  <si>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</si>
  <si>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</si>
  <si>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</si>
  <si>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</si>
  <si>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</si>
  <si>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</si>
  <si>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</si>
  <si>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</si>
  <si>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</si>
  <si>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</si>
  <si>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</si>
  <si>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</si>
  <si>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</si>
  <si>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</si>
  <si>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</si>
  <si>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</si>
  <si>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</si>
  <si>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</si>
  <si>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</si>
  <si>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</si>
  <si>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</si>
  <si>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</si>
  <si>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</si>
  <si>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</si>
  <si>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</si>
  <si>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</si>
  <si>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</si>
  <si>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</si>
  <si>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</si>
  <si>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</si>
  <si>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</si>
  <si>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</si>
  <si>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</si>
  <si>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</si>
  <si>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</si>
  <si>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</si>
  <si>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</si>
  <si>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</si>
  <si>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</si>
  <si>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</si>
  <si>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</si>
  <si>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</si>
  <si>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</si>
  <si>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</si>
  <si>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</si>
  <si>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</si>
  <si>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</si>
  <si>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</si>
  <si>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</si>
  <si>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</si>
  <si>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</si>
  <si>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</si>
  <si>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</si>
  <si>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</si>
  <si>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</si>
  <si>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</si>
  <si>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</si>
  <si>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</si>
  <si>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</si>
  <si>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</si>
  <si>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</si>
  <si>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</si>
  <si>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</si>
  <si>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</si>
  <si>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</si>
  <si>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</si>
  <si>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</si>
  <si>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</si>
  <si>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</si>
  <si>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</si>
  <si>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</si>
  <si>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</si>
  <si>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</si>
  <si>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</si>
  <si>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</si>
  <si>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</si>
  <si>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</si>
  <si>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</si>
  <si>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</si>
  <si>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</si>
  <si>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</si>
  <si>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</si>
  <si>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</si>
  <si>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</si>
  <si>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</si>
  <si>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</si>
  <si>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</si>
  <si>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</si>
  <si>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</si>
  <si>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</si>
  <si>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</si>
  <si>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</si>
  <si>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</si>
  <si>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</si>
  <si>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</si>
  <si>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</si>
  <si>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</si>
  <si>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</si>
  <si>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</si>
  <si>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</si>
  <si>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</si>
  <si>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</si>
  <si>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</si>
  <si>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</si>
  <si>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</si>
  <si>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</si>
  <si>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</si>
  <si>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</si>
  <si>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</si>
  <si>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</si>
  <si>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</si>
  <si>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</si>
  <si>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</si>
  <si>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</si>
  <si>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</si>
  <si>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</si>
  <si>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</si>
  <si>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</si>
  <si>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</si>
  <si>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</si>
  <si>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</si>
  <si>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</si>
  <si>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</si>
  <si>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</si>
  <si>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</si>
  <si>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</si>
  <si>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</si>
  <si>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</si>
  <si>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</si>
  <si>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</si>
  <si>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</si>
  <si>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</si>
  <si>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</si>
  <si>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</si>
  <si>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</si>
  <si>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</si>
  <si>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</si>
  <si>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</si>
  <si>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</si>
  <si>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</si>
  <si>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</si>
  <si>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</si>
  <si>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</si>
  <si>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</si>
  <si>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</si>
  <si>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</si>
  <si>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</si>
  <si>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</si>
  <si>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</si>
  <si>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</si>
  <si>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</si>
  <si>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</si>
  <si>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</si>
  <si>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</si>
  <si>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</si>
  <si>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</si>
  <si>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</si>
  <si>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</si>
  <si>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</si>
  <si>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</si>
  <si>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</si>
  <si>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</si>
  <si>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</si>
  <si>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</si>
  <si>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</si>
  <si>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</si>
  <si>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</si>
  <si>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</si>
  <si>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</si>
  <si>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</si>
  <si>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</si>
  <si>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</si>
  <si>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</si>
  <si>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</si>
  <si>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</si>
  <si>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</si>
  <si>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</si>
  <si>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</si>
  <si>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</si>
  <si>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</si>
  <si>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</si>
  <si>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</si>
  <si>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</si>
  <si>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</si>
  <si>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</si>
  <si>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</si>
  <si>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</si>
  <si>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</si>
  <si>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</si>
  <si>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</si>
  <si>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</si>
  <si>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</si>
  <si>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</si>
  <si>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</si>
  <si>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</si>
  <si>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</si>
  <si>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</si>
  <si>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</si>
  <si>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</si>
  <si>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</si>
  <si>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</si>
  <si>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</si>
  <si>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</si>
  <si>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</si>
  <si>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</si>
  <si>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</si>
  <si>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</si>
  <si>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</si>
  <si>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</si>
  <si>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</si>
  <si>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</si>
  <si>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</si>
  <si>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</si>
  <si>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</si>
  <si>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</si>
  <si>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</si>
  <si>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</si>
  <si>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</si>
  <si>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</si>
  <si>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</si>
  <si>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</si>
  <si>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</si>
  <si>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</si>
  <si>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</si>
  <si>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</si>
  <si>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</si>
  <si>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</si>
  <si>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</si>
  <si>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</si>
  <si>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</si>
  <si>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</si>
  <si>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</si>
  <si>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</si>
  <si>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</si>
  <si>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</si>
  <si>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</si>
  <si>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</si>
  <si>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</si>
  <si>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</si>
  <si>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</si>
  <si>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</si>
  <si>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</si>
  <si>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</si>
  <si>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</si>
  <si>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</si>
  <si>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</si>
  <si>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</si>
  <si>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</si>
  <si>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</si>
  <si>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</si>
  <si>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</si>
  <si>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</si>
  <si>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</si>
  <si>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</si>
  <si>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</si>
  <si>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</si>
  <si>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</si>
  <si>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</si>
  <si>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</si>
  <si>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</si>
  <si>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</si>
  <si>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</si>
  <si>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</si>
  <si>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</si>
  <si>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</si>
  <si>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</si>
  <si>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</si>
  <si>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</si>
  <si>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</si>
  <si>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</si>
  <si>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</si>
  <si>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</si>
  <si>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</si>
  <si>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</si>
  <si>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</si>
  <si>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</si>
  <si>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</si>
  <si>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</si>
  <si>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</si>
  <si>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</si>
  <si>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</si>
  <si>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</si>
  <si>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</si>
  <si>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</si>
  <si>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</si>
  <si>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</si>
  <si>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</si>
  <si>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</si>
  <si>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</si>
  <si>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</si>
  <si>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</si>
  <si>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</si>
  <si>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</si>
  <si>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</si>
  <si>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</si>
  <si>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</si>
  <si>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</si>
  <si>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</si>
  <si>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</si>
  <si>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</si>
  <si>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</si>
  <si>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</si>
  <si>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</si>
  <si>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</si>
  <si>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</si>
  <si>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</si>
  <si>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</si>
  <si>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</si>
  <si>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</si>
  <si>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</si>
  <si>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</si>
  <si>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</si>
  <si>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</si>
  <si>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</si>
  <si>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</si>
  <si>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</si>
  <si>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</si>
  <si>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</si>
  <si>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</si>
  <si>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</si>
  <si>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</si>
  <si>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</si>
  <si>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</si>
  <si>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</si>
  <si>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</si>
  <si>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</si>
  <si>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</si>
  <si>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</si>
  <si>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</si>
  <si>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</si>
  <si>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</si>
  <si>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</si>
  <si>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</si>
  <si>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</si>
  <si>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</si>
  <si>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</si>
  <si>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</si>
  <si>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</si>
  <si>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</si>
  <si>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</si>
  <si>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</si>
  <si>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</si>
  <si>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</si>
  <si>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</si>
  <si>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</si>
  <si>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</si>
  <si>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</si>
  <si>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</si>
  <si>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</si>
  <si>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</si>
  <si>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</si>
  <si>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</si>
  <si>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</si>
  <si>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</si>
  <si>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</si>
  <si>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</si>
  <si>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</si>
  <si>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</si>
  <si>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</si>
  <si>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</si>
  <si>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</si>
  <si>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</si>
  <si>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</si>
  <si>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</si>
  <si>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</si>
  <si>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</si>
  <si>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</si>
  <si>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</si>
  <si>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</si>
  <si>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</si>
  <si>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</si>
  <si>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</si>
  <si>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</si>
  <si>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</si>
  <si>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</si>
  <si>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</si>
  <si>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</si>
  <si>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</si>
  <si>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</si>
  <si>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</si>
  <si>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</si>
  <si>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</si>
  <si>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</si>
  <si>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</si>
  <si>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</si>
  <si>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</si>
  <si>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</si>
  <si>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</si>
  <si>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</si>
  <si>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</si>
  <si>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</si>
  <si>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</si>
  <si>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</si>
  <si>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</si>
  <si>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</si>
  <si>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</si>
  <si>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</si>
  <si>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</si>
  <si>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</si>
  <si>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</si>
  <si>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</si>
  <si>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</si>
  <si>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</si>
  <si>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</si>
  <si>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</si>
  <si>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</si>
  <si>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</si>
  <si>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</si>
  <si>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</si>
  <si>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</si>
  <si>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</si>
  <si>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</si>
  <si>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</si>
  <si>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</si>
  <si>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</si>
  <si>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</si>
  <si>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</si>
  <si>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</si>
  <si>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</si>
  <si>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</si>
  <si>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</si>
  <si>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</si>
  <si>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</si>
  <si>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</si>
  <si>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</si>
  <si>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</si>
  <si>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</si>
  <si>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</si>
  <si>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</si>
  <si>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</si>
  <si>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</si>
  <si>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</si>
  <si>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</si>
  <si>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</si>
  <si>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</si>
  <si>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</si>
  <si>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</si>
  <si>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</si>
  <si>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</si>
  <si>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</si>
  <si>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</si>
  <si>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</si>
  <si>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</si>
  <si>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</si>
  <si>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</si>
  <si>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</si>
  <si>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</si>
  <si>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</si>
  <si>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</si>
  <si>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</si>
  <si>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</si>
  <si>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</si>
  <si>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</si>
  <si>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</si>
  <si>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</si>
  <si>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</si>
  <si>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</si>
  <si>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</si>
  <si>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</si>
  <si>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</si>
  <si>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</si>
  <si>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</si>
  <si>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</si>
  <si>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</si>
  <si>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</si>
  <si>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</si>
  <si>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</si>
  <si>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</si>
  <si>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</si>
  <si>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</si>
  <si>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</si>
  <si>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</si>
  <si>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</si>
  <si>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</si>
  <si>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</si>
  <si>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</si>
  <si>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</si>
  <si>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</si>
  <si>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</si>
  <si>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</si>
  <si>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</si>
  <si>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</si>
  <si>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</si>
  <si>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</si>
  <si>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</si>
  <si>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</si>
  <si>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</si>
  <si>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</si>
  <si>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</si>
  <si>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</si>
  <si>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</si>
  <si>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</si>
  <si>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</si>
  <si>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</si>
  <si>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</si>
  <si>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</si>
  <si>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</si>
  <si>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</si>
  <si>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</si>
  <si>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</si>
  <si>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</si>
  <si>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</si>
  <si>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</si>
  <si>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</si>
  <si>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</si>
  <si>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</si>
  <si>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</si>
  <si>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</si>
  <si>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</si>
  <si>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</si>
  <si>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</si>
  <si>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</si>
  <si>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</si>
  <si>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</si>
  <si>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</si>
  <si>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</si>
  <si>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</si>
  <si>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</si>
  <si>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</si>
  <si>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</si>
  <si>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</si>
  <si>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</si>
  <si>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</si>
  <si>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</si>
  <si>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</si>
  <si>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</si>
  <si>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</si>
  <si>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</si>
  <si>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</si>
  <si>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</si>
  <si>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</si>
  <si>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</si>
  <si>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</si>
  <si>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</si>
  <si>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</si>
  <si>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</si>
  <si>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</si>
  <si>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</si>
  <si>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</si>
  <si>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</si>
  <si>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</si>
  <si>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</si>
  <si>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</si>
  <si>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</si>
  <si>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</si>
  <si>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</si>
  <si>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</si>
  <si>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</si>
  <si>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</si>
  <si>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</si>
  <si>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</si>
  <si>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</si>
  <si>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</si>
  <si>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</si>
  <si>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</si>
  <si>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</si>
  <si>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</si>
  <si>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</si>
  <si>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</si>
  <si>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</si>
  <si>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</si>
  <si>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</si>
  <si>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</si>
  <si>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</si>
  <si>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</si>
  <si>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</si>
  <si>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</si>
  <si>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</si>
  <si>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</si>
  <si>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</si>
  <si>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</si>
  <si>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</si>
  <si>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</si>
  <si>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</si>
  <si>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</si>
  <si>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</si>
  <si>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</si>
  <si>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</si>
  <si>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</si>
  <si>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</si>
  <si>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</si>
  <si>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</si>
  <si>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</si>
  <si>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</si>
  <si>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</si>
  <si>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</si>
  <si>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</si>
  <si>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</si>
  <si>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</si>
  <si>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</si>
  <si>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</si>
  <si>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</si>
  <si>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</si>
  <si>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</si>
  <si>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</si>
  <si>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</si>
  <si>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</si>
  <si>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</si>
  <si>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</si>
  <si>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</si>
  <si>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</si>
  <si>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</si>
  <si>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</si>
  <si>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</si>
  <si>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</si>
  <si>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</si>
  <si>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</si>
  <si>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</si>
  <si>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</si>
  <si>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</si>
  <si>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</si>
  <si>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</si>
  <si>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</si>
  <si>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</si>
  <si>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</si>
  <si>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</si>
  <si>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</si>
  <si>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</si>
  <si>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</si>
  <si>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</si>
  <si>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</si>
  <si>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</si>
  <si>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</si>
  <si>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</si>
  <si>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</si>
  <si>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</si>
  <si>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</si>
  <si>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</si>
  <si>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</si>
  <si>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</si>
  <si>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</si>
  <si>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</si>
  <si>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</si>
  <si>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</si>
  <si>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</si>
  <si>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</si>
  <si>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</si>
  <si>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</si>
  <si>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</si>
  <si>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</si>
  <si>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</si>
  <si>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</si>
  <si>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</si>
  <si>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</si>
  <si>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</si>
  <si>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</si>
  <si>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</si>
  <si>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</si>
  <si>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</si>
  <si>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</si>
  <si>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</si>
  <si>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</si>
  <si>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</si>
  <si>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</si>
  <si>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</si>
  <si>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</si>
  <si>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</si>
  <si>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</si>
  <si>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</si>
  <si>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</si>
  <si>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</si>
  <si>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</si>
  <si>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</si>
  <si>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</si>
  <si>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</si>
  <si>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</si>
  <si>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</si>
  <si>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</si>
  <si>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</si>
  <si>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</si>
  <si>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</si>
  <si>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</si>
  <si>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</si>
  <si>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</si>
  <si>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</si>
  <si>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</si>
  <si>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</si>
  <si>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</si>
  <si>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</si>
  <si>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</si>
  <si>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</si>
  <si>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</si>
  <si>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</si>
  <si>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</si>
  <si>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</si>
  <si>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</si>
  <si>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</si>
  <si>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</si>
  <si>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</si>
  <si>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</si>
  <si>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</si>
  <si>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</si>
  <si>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</si>
  <si>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</si>
  <si>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</si>
  <si>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</si>
  <si>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</si>
  <si>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</si>
  <si>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</si>
  <si>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</si>
  <si>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</si>
  <si>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</si>
  <si>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</si>
  <si>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</si>
  <si>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</si>
  <si>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</si>
  <si>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</si>
  <si>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</si>
  <si>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</si>
  <si>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</si>
  <si>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</si>
  <si>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</si>
  <si>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</si>
  <si>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</si>
  <si>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</si>
  <si>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</si>
  <si>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</si>
  <si>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</si>
  <si>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</si>
  <si>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</si>
  <si>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</si>
  <si>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</si>
  <si>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</si>
  <si>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</si>
  <si>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</si>
  <si>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</si>
  <si>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</si>
  <si>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</si>
  <si>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</si>
  <si>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</si>
  <si>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</si>
  <si>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</si>
  <si>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</si>
  <si>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</si>
  <si>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</si>
  <si>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</si>
  <si>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</si>
  <si>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</si>
  <si>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</si>
  <si>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</si>
  <si>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</si>
  <si>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</si>
  <si>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</si>
  <si>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</si>
  <si>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</si>
  <si>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</si>
  <si>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</si>
  <si>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</si>
  <si>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</si>
  <si>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</si>
  <si>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</si>
  <si>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</si>
  <si>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</si>
  <si>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</si>
  <si>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</si>
  <si>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</si>
  <si>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</si>
  <si>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</si>
  <si>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</si>
  <si>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</si>
  <si>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</si>
  <si>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</si>
  <si>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</si>
  <si>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</si>
  <si>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</si>
  <si>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</si>
  <si>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</si>
  <si>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</si>
  <si>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</si>
  <si>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</si>
  <si>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</si>
  <si>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</si>
  <si>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</si>
  <si>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</si>
  <si>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</si>
  <si>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</si>
  <si>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</si>
  <si>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</si>
  <si>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</si>
  <si>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</si>
  <si>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</si>
  <si>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</si>
  <si>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</si>
  <si>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</si>
  <si>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</si>
  <si>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</si>
  <si>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</si>
  <si>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</si>
  <si>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</si>
  <si>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</si>
  <si>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</si>
  <si>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</si>
  <si>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</si>
  <si>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</si>
  <si>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</si>
  <si>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</si>
  <si>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</si>
  <si>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</si>
  <si>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</si>
  <si>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</si>
  <si>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</si>
  <si>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</si>
  <si>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</si>
  <si>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</si>
  <si>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</si>
  <si>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</si>
  <si>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</si>
  <si>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</si>
  <si>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</si>
  <si>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</si>
  <si>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</si>
  <si>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</si>
  <si>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</si>
  <si>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</si>
  <si>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</si>
  <si>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</si>
  <si>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</si>
  <si>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</si>
  <si>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</si>
  <si>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</si>
  <si>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</si>
  <si>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</si>
  <si>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</si>
  <si>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</si>
  <si>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</si>
  <si>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</si>
  <si>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</si>
  <si>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</si>
  <si>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</si>
  <si>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</si>
  <si>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</si>
  <si>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</si>
  <si>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</si>
  <si>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</si>
  <si>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</si>
  <si>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</si>
  <si>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</si>
  <si>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</si>
  <si>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</si>
  <si>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</si>
  <si>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</si>
  <si>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</si>
  <si>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</si>
  <si>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</si>
  <si>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</si>
  <si>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</si>
  <si>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</si>
  <si>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</si>
  <si>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</si>
  <si>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</si>
  <si>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</si>
  <si>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</si>
  <si>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</si>
  <si>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</si>
  <si>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</si>
  <si>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</si>
  <si>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</si>
  <si>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</si>
  <si>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</si>
  <si>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</si>
  <si>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</si>
  <si>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</si>
  <si>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</si>
  <si>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</si>
  <si>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</si>
  <si>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</si>
  <si>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</si>
  <si>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</si>
  <si>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</si>
  <si>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</si>
  <si>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</si>
  <si>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</si>
  <si>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</si>
  <si>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</si>
  <si>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</si>
  <si>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</si>
  <si>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</si>
  <si>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</si>
  <si>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</si>
  <si>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</si>
  <si>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</si>
  <si>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</si>
  <si>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</si>
  <si>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</si>
  <si>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</si>
  <si>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</si>
  <si>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</si>
  <si>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</si>
  <si>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</si>
  <si>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</si>
  <si>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</si>
  <si>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</si>
  <si>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</si>
  <si>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</si>
  <si>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</si>
  <si>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</si>
  <si>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</si>
  <si>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</si>
  <si>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</si>
  <si>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</si>
  <si>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</si>
  <si>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</si>
  <si>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</si>
  <si>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</si>
  <si>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</si>
  <si>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</si>
  <si>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</si>
  <si>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</si>
  <si>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</si>
  <si>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</si>
  <si>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</si>
  <si>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</si>
  <si>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</si>
  <si>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</si>
  <si>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</si>
  <si>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</si>
  <si>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</si>
  <si>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</si>
  <si>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</si>
  <si>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</si>
  <si>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</si>
  <si>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</si>
  <si>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</si>
  <si>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</si>
  <si>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</si>
  <si>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</si>
  <si>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</si>
  <si>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</si>
  <si>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</si>
  <si>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</si>
  <si>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</si>
  <si>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</si>
  <si>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</si>
  <si>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</si>
  <si>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</si>
  <si>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</si>
  <si>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</si>
  <si>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</si>
  <si>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</si>
  <si>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</si>
  <si>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</si>
  <si>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</si>
  <si>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</si>
  <si>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</si>
  <si>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</si>
  <si>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</si>
  <si>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</si>
  <si>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</si>
  <si>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</si>
  <si>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</si>
  <si>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</si>
  <si>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</si>
  <si>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</si>
  <si>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</si>
  <si>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</si>
  <si>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</si>
  <si>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</si>
  <si>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</si>
  <si>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</si>
  <si>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</si>
  <si>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</si>
  <si>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</si>
  <si>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</si>
  <si>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</si>
  <si>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</si>
  <si>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</si>
  <si>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</si>
  <si>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</si>
  <si>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</si>
  <si>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</si>
  <si>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</si>
  <si>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</si>
  <si>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</si>
  <si>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</si>
  <si>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</si>
  <si>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</si>
  <si>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</si>
  <si>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</si>
  <si>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</si>
  <si>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</si>
  <si>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</si>
  <si>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</si>
  <si>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</si>
  <si>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</si>
  <si>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</si>
  <si>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</si>
  <si>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</si>
  <si>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</si>
  <si>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</si>
  <si>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</si>
  <si>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</si>
  <si>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</si>
  <si>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</si>
  <si>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</si>
  <si>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</si>
  <si>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</si>
  <si>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</si>
  <si>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</si>
  <si>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</si>
  <si>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</si>
  <si>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</si>
  <si>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</si>
  <si>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</si>
  <si>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</si>
  <si>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</si>
  <si>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</si>
  <si>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</si>
  <si>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</si>
  <si>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</si>
  <si>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</si>
  <si>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</si>
  <si>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</si>
  <si>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</si>
  <si>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</si>
  <si>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</si>
  <si>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</si>
  <si>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</si>
  <si>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</si>
  <si>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</si>
  <si>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</si>
  <si>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</si>
  <si>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</si>
  <si>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</si>
  <si>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</si>
  <si>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</si>
  <si>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</si>
  <si>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</si>
  <si>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</si>
  <si>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</si>
  <si>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</si>
  <si>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</si>
  <si>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</si>
  <si>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</si>
  <si>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</si>
  <si>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</si>
  <si>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</si>
  <si>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</si>
  <si>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</si>
  <si>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</si>
  <si>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</si>
  <si>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</si>
  <si>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</si>
  <si>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</si>
  <si>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</si>
  <si>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</si>
  <si>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</si>
  <si>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</si>
  <si>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</si>
  <si>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</si>
  <si>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</si>
  <si>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</si>
  <si>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</si>
  <si>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</si>
  <si>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</si>
  <si>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</si>
  <si>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</si>
  <si>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</si>
  <si>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</si>
  <si>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</si>
  <si>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</si>
  <si>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</si>
  <si>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</si>
  <si>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</si>
  <si>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</si>
  <si>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</si>
  <si>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</si>
  <si>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</si>
  <si>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</si>
  <si>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</si>
  <si>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</si>
  <si>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</si>
  <si>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</si>
  <si>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</si>
  <si>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</si>
  <si>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</si>
  <si>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</si>
  <si>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</si>
  <si>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</si>
  <si>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</si>
  <si>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</si>
  <si>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</si>
  <si>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</si>
  <si>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</si>
  <si>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</si>
  <si>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</si>
  <si>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</si>
  <si>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</si>
  <si>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</si>
  <si>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</si>
  <si>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</si>
  <si>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</si>
  <si>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</si>
  <si>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</si>
  <si>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</si>
  <si>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</si>
  <si>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</si>
  <si>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</si>
  <si>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</si>
  <si>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</si>
  <si>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</si>
  <si>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</si>
  <si>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</si>
  <si>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</si>
  <si>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</si>
  <si>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</si>
  <si>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</si>
  <si>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</si>
  <si>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</si>
  <si>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</si>
  <si>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</si>
  <si>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</si>
  <si>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</si>
  <si>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</si>
  <si>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</si>
  <si>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</si>
  <si>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</si>
  <si>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</si>
  <si>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</si>
  <si>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</si>
  <si>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</si>
  <si>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</si>
  <si>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</si>
  <si>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</si>
  <si>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</si>
  <si>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</si>
  <si>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</si>
  <si>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</si>
  <si>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</si>
  <si>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</si>
  <si>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</si>
  <si>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</si>
  <si>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</si>
  <si>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</si>
  <si>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</si>
  <si>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</si>
  <si>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</si>
  <si>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</si>
  <si>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</si>
  <si>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</si>
  <si>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</si>
  <si>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</si>
  <si>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</si>
  <si>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</si>
  <si>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</si>
  <si>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</si>
  <si>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</si>
  <si>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</si>
  <si>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</si>
  <si>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</si>
  <si>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</si>
  <si>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</si>
  <si>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</si>
  <si>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</si>
  <si>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</si>
  <si>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</si>
  <si>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</si>
  <si>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</si>
  <si>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</si>
  <si>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</si>
  <si>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</si>
  <si>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</si>
  <si>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</si>
  <si>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</si>
  <si>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</si>
  <si>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</si>
  <si>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</si>
  <si>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</si>
  <si>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</si>
  <si>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</si>
  <si>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</si>
  <si>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</si>
  <si>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</si>
  <si>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</si>
  <si>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</si>
  <si>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</si>
  <si>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</si>
  <si>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</si>
  <si>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</si>
  <si>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</si>
  <si>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</si>
  <si>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</si>
  <si>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</si>
  <si>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</si>
  <si>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</si>
  <si>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</si>
  <si>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</si>
  <si>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</si>
  <si>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</si>
  <si>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</si>
  <si>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</si>
  <si>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</si>
  <si>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</si>
  <si>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</si>
  <si>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</si>
  <si>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</si>
  <si>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</si>
  <si>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</si>
  <si>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</si>
  <si>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</si>
  <si>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</si>
  <si>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</si>
  <si>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</si>
  <si>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</si>
  <si>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</si>
  <si>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</si>
  <si>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</si>
  <si>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</si>
  <si>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</si>
  <si>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</si>
  <si>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</si>
  <si>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</si>
  <si>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</si>
  <si>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</si>
  <si>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</si>
  <si>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</si>
  <si>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</si>
  <si>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</si>
  <si>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</si>
  <si>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</si>
  <si>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</si>
  <si>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</si>
  <si>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</si>
  <si>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</si>
  <si>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</si>
  <si>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</si>
  <si>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</si>
  <si>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</si>
  <si>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</si>
  <si>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</si>
  <si>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</si>
  <si>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</si>
  <si>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</si>
  <si>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</si>
  <si>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</si>
  <si>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</si>
  <si>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</si>
  <si>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</si>
  <si>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</si>
  <si>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</si>
  <si>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</si>
  <si>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</si>
  <si>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</si>
  <si>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</si>
  <si>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</si>
  <si>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</si>
  <si>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</si>
  <si>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</si>
  <si>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</si>
  <si>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</si>
  <si>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</si>
  <si>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</si>
  <si>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</si>
  <si>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</si>
  <si>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</si>
  <si>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</si>
  <si>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</si>
  <si>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</si>
  <si>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</si>
  <si>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</si>
  <si>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</si>
  <si>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</si>
  <si>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</si>
  <si>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</si>
  <si>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</si>
  <si>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</si>
  <si>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</si>
  <si>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</si>
  <si>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</si>
  <si>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</si>
  <si>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</si>
  <si>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</si>
  <si>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</si>
  <si>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</si>
  <si>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</si>
  <si>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</si>
  <si>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</si>
  <si>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</si>
  <si>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</si>
  <si>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</si>
  <si>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</si>
  <si>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</si>
  <si>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</si>
  <si>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</si>
  <si>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</si>
  <si>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</si>
  <si>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</si>
  <si>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</si>
  <si>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</si>
  <si>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</si>
  <si>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</si>
  <si>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</si>
  <si>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</si>
  <si>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</si>
  <si>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</si>
  <si>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</si>
  <si>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</si>
  <si>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</si>
  <si>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</si>
  <si>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</si>
  <si>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</si>
  <si>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</si>
  <si>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</si>
  <si>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</si>
  <si>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</si>
  <si>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</si>
  <si>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</si>
  <si>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</si>
  <si>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</si>
  <si>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</si>
  <si>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</si>
  <si>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</si>
  <si>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</si>
  <si>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</si>
  <si>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</si>
  <si>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</si>
  <si>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</si>
  <si>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</si>
  <si>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</si>
  <si>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</si>
  <si>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</si>
  <si>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</si>
  <si>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</si>
  <si>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</si>
  <si>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</si>
  <si>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</si>
  <si>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</si>
  <si>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</si>
  <si>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</si>
  <si>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</si>
  <si>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</si>
  <si>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</si>
  <si>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</si>
  <si>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</si>
  <si>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</si>
  <si>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</si>
  <si>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</si>
  <si>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</si>
  <si>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</si>
  <si>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</si>
  <si>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</si>
  <si>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</si>
  <si>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</si>
  <si>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</si>
  <si>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</si>
  <si>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</si>
  <si>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</si>
  <si>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</si>
  <si>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</si>
  <si>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</si>
  <si>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</si>
  <si>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</si>
  <si>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</si>
  <si>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</si>
  <si>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</si>
  <si>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</si>
  <si>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</si>
  <si>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</si>
  <si>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</si>
  <si>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</si>
  <si>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</si>
  <si>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</si>
  <si>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</si>
  <si>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</si>
  <si>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</si>
  <si>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</si>
  <si>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</si>
  <si>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</si>
  <si>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</si>
  <si>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</si>
  <si>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</si>
  <si>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</si>
  <si>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</si>
  <si>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</si>
  <si>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</si>
  <si>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</si>
  <si>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</si>
  <si>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</si>
  <si>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</si>
  <si>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</si>
  <si>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</si>
  <si>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</si>
  <si>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</si>
  <si>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</si>
  <si>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</si>
  <si>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</si>
  <si>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</si>
  <si>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</si>
  <si>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</si>
  <si>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</si>
  <si>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</si>
  <si>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</si>
  <si>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</si>
  <si>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</si>
  <si>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</si>
  <si>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</si>
  <si>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</si>
  <si>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</si>
  <si>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</si>
  <si>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</si>
  <si>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</si>
  <si>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</si>
  <si>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</si>
  <si>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</si>
  <si>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</si>
  <si>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</si>
  <si>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</si>
  <si>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</si>
  <si>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</si>
  <si>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</si>
  <si>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</si>
  <si>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</si>
  <si>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</si>
  <si>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</si>
  <si>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</si>
  <si>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</si>
  <si>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</si>
  <si>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</si>
  <si>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</si>
  <si>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</si>
  <si>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</si>
  <si>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</si>
  <si>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</si>
  <si>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</si>
  <si>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</si>
  <si>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</si>
  <si>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</si>
  <si>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</si>
  <si>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</si>
  <si>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</si>
  <si>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</si>
  <si>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</si>
  <si>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</si>
  <si>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</si>
  <si>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</si>
  <si>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</si>
  <si>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</si>
  <si>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</si>
  <si>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</si>
  <si>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</si>
  <si>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</si>
  <si>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</si>
  <si>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</si>
  <si>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</si>
  <si>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</si>
  <si>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</si>
  <si>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</si>
  <si>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</si>
  <si>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</si>
  <si>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</si>
  <si>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</si>
  <si>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</si>
  <si>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</si>
  <si>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</si>
  <si>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</si>
  <si>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</si>
  <si>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</si>
  <si>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</si>
  <si>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</si>
  <si>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</si>
  <si>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</si>
  <si>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</si>
  <si>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</si>
  <si>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</si>
  <si>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</si>
  <si>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</si>
  <si>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</si>
  <si>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</si>
  <si>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</si>
  <si>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</si>
  <si>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</si>
  <si>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</si>
  <si>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</si>
  <si>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</si>
  <si>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</si>
  <si>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</si>
  <si>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</si>
  <si>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</si>
  <si>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</si>
  <si>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</si>
  <si>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</si>
  <si>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</si>
  <si>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</si>
  <si>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</si>
  <si>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</si>
  <si>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</si>
  <si>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</si>
  <si>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</si>
  <si>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</si>
  <si>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</si>
  <si>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</si>
  <si>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</si>
  <si>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</si>
  <si>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</si>
  <si>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</si>
  <si>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</si>
  <si>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</si>
  <si>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</si>
  <si>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</si>
  <si>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</si>
  <si>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</si>
  <si>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</si>
  <si>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</si>
  <si>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</si>
  <si>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</si>
  <si>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</si>
  <si>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</si>
  <si>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</si>
  <si>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</si>
  <si>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</si>
  <si>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</si>
  <si>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</si>
  <si>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</si>
  <si>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</si>
  <si>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</si>
  <si>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</si>
  <si>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</si>
  <si>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</si>
  <si>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</si>
  <si>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</si>
  <si>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</si>
  <si>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</si>
  <si>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</si>
  <si>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</si>
  <si>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</si>
  <si>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</si>
  <si>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</si>
  <si>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</si>
  <si>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</si>
  <si>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</si>
  <si>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</si>
  <si>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</si>
  <si>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</si>
  <si>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</si>
  <si>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</si>
  <si>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</si>
  <si>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</si>
  <si>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</si>
  <si>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</si>
  <si>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</si>
  <si>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</si>
  <si>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</si>
  <si>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</si>
  <si>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</si>
  <si>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</si>
  <si>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</si>
  <si>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</si>
  <si>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</si>
  <si>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</si>
  <si>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</si>
  <si>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</si>
  <si>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</si>
  <si>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</si>
  <si>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</si>
  <si>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</si>
  <si>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</si>
  <si>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</si>
  <si>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</si>
  <si>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</si>
  <si>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</si>
  <si>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</si>
  <si>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</si>
  <si>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</si>
  <si>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</si>
  <si>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</si>
  <si>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</si>
  <si>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</si>
  <si>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</si>
  <si>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</si>
  <si>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</si>
  <si>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</si>
  <si>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</si>
  <si>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</si>
  <si>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</si>
  <si>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</si>
  <si>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</si>
  <si>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</si>
  <si>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</si>
  <si>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</si>
  <si>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</si>
  <si>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</si>
  <si>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</si>
  <si>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</si>
  <si>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</si>
  <si>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</si>
  <si>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</si>
  <si>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</si>
  <si>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</si>
  <si>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</si>
  <si>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</si>
  <si>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</si>
  <si>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</si>
  <si>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</si>
  <si>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</si>
  <si>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</si>
  <si>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</si>
  <si>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</si>
  <si>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</si>
  <si>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</si>
  <si>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</si>
  <si>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</si>
  <si>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</si>
  <si>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</si>
  <si>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</si>
  <si>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</si>
  <si>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</si>
  <si>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</si>
  <si>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</si>
  <si>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</si>
  <si>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</si>
  <si>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</si>
  <si>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</si>
  <si>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</si>
  <si>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</si>
  <si>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</si>
  <si>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</si>
  <si>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</si>
  <si>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</si>
  <si>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</si>
  <si>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</si>
  <si>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</si>
  <si>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</si>
  <si>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</si>
  <si>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</si>
  <si>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</si>
  <si>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</si>
  <si>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</si>
  <si>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</si>
  <si>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</si>
  <si>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</si>
  <si>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</si>
  <si>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</si>
  <si>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</si>
  <si>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</si>
  <si>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</si>
  <si>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</si>
  <si>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</si>
  <si>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</si>
  <si>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</si>
  <si>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</si>
  <si>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</si>
  <si>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</si>
  <si>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</si>
  <si>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</si>
  <si>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</si>
  <si>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</si>
  <si>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</si>
  <si>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</si>
  <si>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</si>
  <si>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</si>
  <si>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</si>
  <si>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</si>
  <si>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</si>
  <si>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</si>
  <si>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</si>
  <si>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</si>
  <si>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</si>
  <si>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</si>
  <si>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</si>
  <si>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</si>
  <si>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</si>
  <si>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</si>
  <si>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</si>
  <si>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</si>
  <si>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</si>
  <si>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</si>
  <si>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</si>
  <si>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</si>
  <si>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</si>
  <si>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</si>
  <si>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</si>
  <si>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</si>
  <si>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</si>
  <si>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</si>
  <si>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</si>
  <si>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</si>
  <si>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</si>
  <si>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</si>
  <si>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</si>
  <si>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</si>
  <si>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</si>
  <si>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</si>
  <si>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</si>
  <si>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</si>
  <si>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</si>
  <si>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</si>
  <si>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</si>
  <si>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</si>
  <si>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</si>
  <si>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</si>
  <si>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</si>
  <si>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</si>
  <si>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</si>
  <si>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</si>
  <si>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</si>
  <si>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</si>
  <si>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</si>
  <si>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</si>
  <si>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</si>
  <si>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</si>
  <si>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</si>
  <si>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</si>
  <si>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</si>
  <si>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</si>
  <si>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</si>
  <si>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</si>
  <si>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</si>
  <si>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</si>
  <si>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</si>
  <si>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</si>
  <si>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</si>
  <si>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</si>
  <si>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</si>
  <si>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</si>
  <si>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</si>
  <si>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</si>
  <si>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</si>
  <si>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</si>
  <si>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</si>
  <si>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</si>
  <si>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</si>
  <si>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</si>
  <si>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</si>
  <si>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</si>
  <si>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</si>
  <si>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</si>
  <si>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</si>
  <si>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</si>
  <si>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</si>
  <si>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</si>
  <si>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</si>
  <si>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</si>
  <si>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</si>
  <si>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</si>
  <si>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</si>
  <si>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</si>
  <si>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</si>
  <si>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</si>
  <si>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</si>
  <si>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</si>
  <si>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</si>
  <si>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</si>
  <si>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</si>
  <si>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</si>
  <si>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</si>
  <si>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</si>
  <si>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</si>
  <si>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</si>
  <si>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</si>
  <si>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</si>
  <si>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</si>
  <si>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</si>
  <si>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</si>
  <si>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</si>
  <si>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</si>
  <si>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</si>
  <si>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</si>
  <si>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</si>
  <si>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</si>
  <si>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</si>
  <si>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</si>
  <si>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</si>
  <si>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</si>
  <si>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</si>
  <si>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</si>
  <si>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</si>
  <si>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</si>
  <si>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</si>
  <si>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</si>
  <si>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</si>
  <si>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</si>
  <si>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</si>
  <si>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</si>
  <si>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</si>
  <si>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</si>
  <si>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</si>
  <si>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</si>
  <si>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</si>
  <si>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</si>
  <si>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</si>
  <si>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</si>
  <si>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</si>
  <si>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</si>
  <si>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</si>
  <si>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</si>
  <si>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</si>
  <si>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</si>
  <si>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</si>
  <si>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</si>
  <si>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</si>
  <si>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</si>
  <si>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</si>
  <si>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</si>
  <si>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</si>
  <si>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</si>
  <si>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</si>
  <si>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</si>
  <si>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</si>
  <si>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</si>
  <si>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</si>
  <si>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</si>
  <si>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</si>
  <si>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</si>
  <si>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</si>
  <si>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</si>
  <si>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</si>
  <si>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</si>
  <si>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</si>
  <si>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</si>
  <si>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</si>
  <si>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</si>
  <si>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</si>
  <si>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</si>
  <si>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</si>
  <si>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</si>
  <si>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</si>
  <si>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</si>
  <si>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</si>
  <si>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</si>
  <si>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</si>
  <si>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</si>
  <si>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</si>
  <si>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</si>
  <si>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</si>
  <si>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</si>
  <si>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</si>
  <si>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</si>
  <si>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</si>
  <si>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</si>
  <si>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</si>
  <si>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</si>
  <si>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</si>
  <si>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</si>
  <si>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</si>
  <si>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</si>
  <si>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</si>
  <si>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</si>
  <si>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</si>
  <si>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</si>
  <si>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</si>
  <si>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</si>
  <si>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</si>
  <si>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</si>
  <si>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</si>
  <si>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</si>
  <si>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</si>
  <si>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</si>
  <si>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</si>
  <si>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</si>
  <si>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</si>
  <si>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</si>
  <si>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</si>
  <si>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</si>
  <si>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</si>
  <si>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</si>
  <si>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</si>
  <si>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</si>
  <si>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</si>
  <si>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</si>
  <si>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</si>
  <si>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</si>
  <si>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</si>
  <si>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</si>
  <si>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</si>
  <si>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</si>
  <si>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</si>
  <si>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</si>
  <si>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</si>
  <si>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</si>
  <si>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</si>
  <si>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</si>
  <si>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</si>
  <si>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</si>
  <si>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</si>
  <si>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</si>
  <si>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</si>
  <si>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</si>
  <si>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</si>
  <si>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</si>
  <si>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</si>
  <si>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</si>
  <si>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</si>
  <si>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</si>
  <si>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</si>
  <si>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</si>
  <si>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</si>
  <si>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</si>
  <si>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</si>
  <si>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</si>
  <si>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</si>
  <si>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</si>
  <si>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</si>
  <si>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</si>
  <si>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</si>
  <si>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</si>
  <si>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</si>
  <si>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</si>
  <si>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</si>
  <si>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</si>
  <si>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</si>
  <si>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</si>
  <si>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</si>
  <si>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</si>
  <si>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</si>
  <si>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</si>
  <si>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</si>
  <si>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</si>
  <si>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</si>
  <si>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</si>
  <si>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</si>
  <si>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</si>
  <si>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</si>
  <si>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</si>
  <si>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</si>
  <si>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</si>
  <si>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</si>
  <si>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</si>
  <si>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</si>
  <si>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</si>
  <si>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</si>
  <si>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</si>
  <si>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</si>
  <si>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</si>
  <si>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</si>
  <si>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</si>
  <si>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</si>
  <si>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</si>
  <si>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</si>
  <si>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</si>
  <si>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</si>
  <si>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</si>
  <si>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</si>
  <si>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</si>
  <si>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</si>
  <si>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</si>
  <si>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</si>
  <si>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</si>
  <si>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</si>
  <si>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</si>
  <si>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</si>
  <si>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</si>
  <si>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</si>
  <si>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</si>
  <si>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</si>
  <si>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</si>
  <si>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</si>
  <si>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</si>
  <si>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</si>
  <si>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</si>
  <si>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</si>
  <si>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</si>
  <si>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</si>
  <si>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</si>
  <si>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</si>
  <si>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</si>
  <si>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</si>
  <si>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</si>
  <si>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</si>
  <si>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</si>
  <si>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</si>
  <si>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</si>
  <si>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</si>
  <si>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</si>
  <si>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</si>
  <si>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</si>
  <si>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</si>
  <si>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</si>
  <si>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</si>
  <si>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</si>
  <si>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</si>
  <si>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</si>
  <si>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</si>
  <si>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</si>
  <si>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</si>
  <si>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</si>
  <si>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</si>
  <si>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</si>
  <si>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</si>
  <si>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</si>
  <si>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</si>
  <si>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</si>
  <si>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</si>
  <si>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</si>
  <si>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</si>
  <si>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</si>
  <si>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</si>
  <si>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</si>
  <si>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</si>
  <si>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</si>
  <si>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</si>
  <si>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</si>
  <si>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</si>
  <si>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</si>
  <si>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</si>
  <si>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</si>
  <si>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</si>
  <si>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</si>
  <si>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</si>
  <si>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</si>
  <si>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</si>
  <si>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</si>
  <si>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</si>
  <si>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</si>
  <si>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</si>
  <si>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</si>
  <si>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</si>
  <si>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</si>
  <si>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</si>
  <si>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</si>
  <si>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</si>
  <si>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</si>
  <si>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</si>
  <si>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</si>
  <si>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</si>
  <si>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</si>
  <si>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</si>
  <si>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</si>
  <si>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</si>
  <si>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</si>
  <si>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</si>
  <si>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</si>
  <si>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</si>
  <si>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</si>
  <si>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</si>
  <si>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</si>
  <si>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</si>
  <si>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</si>
  <si>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</si>
  <si>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</si>
  <si>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</si>
  <si>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</si>
  <si>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</si>
  <si>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</si>
  <si>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</si>
  <si>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</si>
  <si>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</si>
  <si>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</si>
  <si>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</si>
  <si>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</si>
  <si>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</si>
  <si>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</si>
  <si>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</si>
  <si>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</si>
  <si>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</si>
  <si>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</si>
  <si>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</si>
  <si>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</si>
  <si>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</si>
  <si>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</si>
  <si>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</si>
  <si>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</si>
  <si>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</si>
  <si>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</si>
  <si>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</si>
  <si>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</si>
  <si>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</si>
  <si>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</si>
  <si>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</si>
  <si>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</si>
  <si>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</si>
  <si>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</si>
  <si>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</si>
  <si>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</si>
  <si>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</si>
  <si>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</si>
  <si>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</si>
  <si>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</si>
  <si>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</si>
  <si>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</si>
  <si>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</si>
  <si>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</si>
  <si>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</si>
  <si>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</si>
  <si>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</si>
  <si>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</si>
  <si>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</si>
  <si>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</si>
  <si>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</si>
  <si>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</si>
  <si>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</si>
  <si>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</si>
  <si>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</si>
  <si>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</si>
  <si>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</si>
  <si>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</si>
  <si>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</si>
  <si>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</si>
  <si>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</si>
  <si>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</si>
  <si>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</si>
  <si>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</si>
  <si>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</si>
  <si>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</si>
  <si>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</si>
  <si>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</si>
  <si>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</si>
  <si>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</si>
  <si>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</si>
  <si>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</si>
  <si>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</si>
  <si>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</si>
  <si>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</si>
  <si>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</si>
  <si>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</si>
  <si>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</si>
  <si>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</si>
  <si>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</si>
  <si>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</si>
  <si>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</si>
  <si>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</si>
  <si>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</si>
  <si>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</si>
  <si>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</si>
  <si>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</si>
  <si>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</si>
  <si>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</si>
  <si>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</si>
  <si>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</si>
  <si>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</si>
  <si>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</si>
  <si>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</si>
  <si>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</si>
  <si>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</si>
  <si>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</si>
  <si>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</si>
  <si>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</si>
  <si>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</si>
  <si>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</si>
  <si>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</si>
  <si>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</si>
  <si>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</si>
  <si>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</si>
  <si>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</si>
  <si>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</si>
  <si>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</si>
  <si>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</si>
  <si>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</si>
  <si>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</si>
  <si>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</si>
  <si>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</si>
  <si>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</si>
  <si>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</si>
  <si>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</si>
  <si>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</si>
  <si>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</si>
  <si>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</si>
  <si>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</si>
  <si>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</si>
  <si>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</si>
  <si>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</si>
  <si>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</si>
  <si>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</si>
  <si>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</si>
  <si>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</si>
  <si>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</si>
  <si>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</si>
  <si>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</si>
  <si>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</si>
  <si>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</si>
  <si>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</si>
  <si>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</si>
  <si>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</si>
  <si>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</si>
  <si>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</si>
  <si>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</si>
  <si>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</si>
  <si>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</si>
  <si>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</si>
  <si>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</si>
  <si>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</si>
  <si>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</si>
  <si>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</si>
  <si>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</si>
  <si>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</si>
  <si>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</si>
  <si>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</si>
  <si>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</si>
  <si>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</si>
  <si>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</si>
  <si>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</si>
  <si>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</si>
  <si>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</si>
  <si>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</si>
  <si>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</si>
  <si>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</si>
  <si>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</si>
  <si>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</si>
  <si>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</si>
  <si>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</si>
  <si>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</si>
  <si>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</si>
  <si>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</si>
  <si>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</si>
  <si>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</si>
  <si>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</si>
  <si>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</si>
  <si>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</si>
  <si>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</si>
  <si>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</si>
  <si>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</si>
  <si>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</si>
  <si>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</si>
  <si>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</si>
  <si>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</si>
  <si>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</si>
  <si>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</si>
  <si>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</si>
  <si>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</si>
  <si>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</si>
  <si>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</si>
  <si>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</si>
  <si>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</si>
  <si>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</si>
  <si>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</si>
  <si>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</si>
  <si>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</si>
  <si>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</si>
  <si>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</si>
  <si>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</si>
  <si>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</si>
  <si>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</si>
  <si>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</si>
  <si>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</si>
  <si>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</si>
  <si>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</si>
  <si>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</si>
  <si>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</si>
  <si>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</si>
  <si>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</si>
  <si>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</si>
  <si>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</si>
  <si>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</si>
  <si>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</si>
  <si>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</si>
  <si>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</si>
  <si>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</si>
  <si>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</si>
  <si>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</si>
  <si>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</si>
  <si>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</si>
  <si>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</si>
  <si>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</si>
  <si>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</si>
  <si>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</si>
  <si>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</si>
  <si>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</si>
  <si>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</si>
  <si>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</si>
  <si>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</si>
  <si>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</si>
  <si>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</si>
  <si>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</si>
  <si>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</si>
  <si>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</si>
  <si>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</si>
  <si>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</si>
  <si>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</si>
  <si>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</si>
  <si>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</si>
  <si>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</si>
  <si>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</si>
  <si>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</si>
  <si>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</si>
  <si>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</si>
  <si>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</si>
  <si>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</si>
  <si>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</si>
  <si>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</si>
  <si>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</si>
  <si>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</si>
  <si>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</si>
  <si>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</si>
  <si>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</si>
  <si>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</si>
  <si>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</si>
  <si>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</si>
  <si>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</si>
  <si>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</si>
  <si>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</si>
  <si>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</si>
  <si>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</si>
  <si>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</si>
  <si>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</si>
  <si>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</si>
  <si>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</si>
  <si>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</si>
  <si>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</si>
  <si>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</si>
  <si>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</si>
  <si>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</si>
  <si>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</si>
  <si>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</si>
  <si>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</si>
  <si>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</si>
  <si>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</si>
  <si>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</si>
  <si>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</si>
  <si>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</si>
  <si>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</si>
  <si>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</si>
  <si>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</si>
  <si>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</si>
  <si>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</si>
  <si>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</si>
  <si>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</si>
  <si>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</si>
  <si>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</si>
  <si>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</si>
  <si>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</si>
  <si>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</si>
  <si>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</si>
  <si>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</si>
  <si>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</si>
  <si>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</si>
  <si>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</si>
  <si>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</si>
  <si>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</si>
  <si>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</si>
  <si>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</si>
  <si>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</si>
  <si>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</si>
  <si>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</si>
  <si>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</si>
  <si>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</si>
  <si>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</si>
  <si>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</si>
  <si>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</si>
  <si>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</si>
  <si>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</si>
  <si>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</si>
  <si>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</si>
  <si>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</si>
  <si>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</si>
  <si>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</si>
  <si>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</si>
  <si>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</si>
  <si>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</si>
  <si>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</si>
  <si>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</si>
  <si>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</si>
  <si>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</si>
  <si>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</si>
  <si>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</si>
  <si>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</si>
  <si>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</si>
  <si>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</si>
  <si>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</si>
  <si>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</si>
  <si>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</si>
  <si>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</si>
  <si>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</si>
  <si>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</si>
  <si>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</si>
  <si>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</si>
  <si>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</si>
  <si>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</si>
  <si>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</si>
  <si>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</si>
  <si>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</si>
  <si>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</si>
  <si>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</si>
  <si>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</si>
  <si>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</si>
  <si>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</si>
  <si>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</si>
  <si>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</si>
  <si>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</si>
  <si>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</si>
  <si>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</si>
  <si>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</si>
  <si>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</si>
  <si>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</si>
  <si>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</si>
  <si>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</si>
  <si>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</si>
  <si>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</si>
  <si>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</si>
  <si>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</si>
  <si>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</si>
  <si>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</si>
  <si>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</si>
  <si>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</si>
  <si>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</si>
  <si>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</si>
  <si>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</si>
  <si>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</si>
  <si>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</si>
  <si>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</si>
  <si>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</si>
  <si>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</si>
  <si>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</si>
  <si>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</si>
  <si>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</si>
  <si>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</si>
  <si>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</si>
  <si>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</si>
  <si>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</si>
  <si>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</si>
  <si>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</si>
  <si>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</si>
  <si>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</si>
  <si>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</si>
  <si>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</si>
  <si>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</si>
  <si>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</si>
  <si>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</si>
  <si>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</si>
  <si>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</si>
  <si>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</si>
  <si>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</si>
  <si>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</si>
  <si>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</si>
  <si>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</si>
  <si>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</si>
  <si>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</si>
  <si>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</si>
  <si>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</si>
  <si>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</si>
  <si>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</si>
  <si>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</si>
  <si>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</si>
  <si>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</si>
  <si>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</si>
  <si>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</si>
  <si>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</si>
  <si>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</si>
  <si>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</si>
  <si>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</si>
  <si>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</si>
  <si>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</si>
  <si>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</si>
  <si>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</si>
  <si>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</si>
  <si>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</si>
  <si>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</si>
  <si>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</si>
  <si>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</si>
  <si>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</si>
  <si>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</si>
  <si>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</si>
  <si>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</si>
  <si>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</si>
  <si>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</si>
  <si>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</si>
  <si>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</si>
  <si>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</si>
  <si>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</si>
  <si>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</si>
  <si>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</si>
  <si>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</si>
  <si>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</si>
  <si>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</si>
  <si>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</si>
  <si>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</si>
  <si>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</si>
  <si>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</si>
  <si>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</si>
  <si>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</si>
  <si>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</si>
  <si>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</si>
  <si>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</si>
  <si>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</si>
  <si>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</si>
  <si>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</si>
  <si>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</si>
  <si>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</si>
  <si>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</si>
  <si>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</si>
  <si>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</si>
  <si>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</si>
  <si>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</si>
  <si>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</si>
  <si>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</si>
  <si>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</si>
  <si>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</si>
  <si>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</si>
  <si>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</si>
  <si>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</si>
  <si>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</si>
  <si>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</si>
  <si>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</si>
  <si>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</si>
  <si>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</si>
  <si>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</si>
  <si>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</si>
  <si>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</si>
  <si>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</si>
  <si>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</si>
  <si>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</si>
  <si>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</si>
  <si>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</si>
  <si>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</si>
  <si>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</si>
  <si>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</si>
  <si>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</si>
  <si>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</si>
  <si>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</si>
  <si>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</si>
  <si>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</si>
  <si>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</si>
  <si>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</si>
  <si>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</si>
  <si>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</si>
  <si>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</si>
  <si>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</si>
  <si>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</si>
  <si>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</si>
  <si>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</si>
  <si>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</si>
  <si>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</si>
  <si>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</si>
  <si>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</si>
  <si>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</si>
  <si>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</si>
  <si>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</si>
  <si>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</si>
  <si>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</si>
  <si>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</si>
  <si>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</si>
  <si>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</si>
  <si>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</si>
  <si>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</si>
  <si>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</si>
  <si>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</si>
  <si>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</si>
  <si>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</si>
  <si>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</si>
  <si>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</si>
  <si>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</si>
  <si>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</si>
  <si>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</si>
  <si>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</si>
  <si>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</si>
  <si>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</si>
  <si>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</si>
  <si>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</si>
  <si>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</si>
  <si>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</si>
  <si>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</si>
  <si>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</si>
  <si>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</si>
  <si>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</si>
  <si>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</si>
  <si>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</si>
  <si>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</si>
  <si>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</si>
  <si>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</si>
  <si>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</si>
  <si>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</si>
  <si>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</si>
  <si>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</si>
  <si>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</si>
  <si>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</si>
  <si>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</si>
  <si>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</si>
  <si>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</si>
  <si>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</si>
  <si>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</si>
  <si>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</si>
  <si>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</si>
  <si>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</si>
  <si>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</si>
  <si>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</si>
  <si>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</si>
  <si>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</si>
  <si>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</si>
  <si>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</si>
  <si>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</si>
  <si>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</si>
  <si>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</si>
  <si>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</si>
  <si>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</si>
  <si>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</si>
  <si>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</si>
  <si>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</si>
  <si>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</si>
  <si>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</si>
  <si>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</si>
  <si>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</si>
  <si>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</si>
  <si>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</si>
  <si>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</si>
  <si>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</si>
  <si>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</si>
  <si>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</si>
  <si>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</si>
  <si>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</si>
  <si>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</si>
  <si>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</si>
  <si>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</si>
  <si>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</si>
  <si>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</si>
  <si>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</si>
  <si>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</si>
  <si>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</si>
  <si>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</si>
  <si>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</si>
  <si>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</si>
  <si>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</si>
  <si>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</si>
  <si>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</si>
  <si>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</si>
  <si>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</si>
  <si>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</si>
  <si>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</si>
  <si>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</si>
  <si>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</si>
  <si>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</si>
  <si>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</si>
  <si>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</si>
  <si>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</si>
  <si>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</si>
  <si>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</si>
  <si>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</si>
  <si>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</si>
  <si>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</si>
  <si>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</si>
  <si>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</si>
  <si>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</si>
  <si>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</si>
  <si>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</si>
  <si>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</si>
  <si>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</si>
  <si>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</si>
  <si>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</si>
  <si>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</si>
  <si>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</si>
  <si>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</si>
  <si>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</si>
  <si>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</si>
  <si>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</si>
  <si>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</si>
  <si>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</si>
  <si>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</si>
  <si>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</si>
  <si>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</si>
  <si>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</si>
  <si>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</si>
  <si>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</si>
  <si>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</si>
  <si>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</si>
  <si>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</si>
  <si>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</si>
  <si>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</si>
  <si>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</si>
  <si>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</si>
  <si>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</si>
  <si>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</si>
  <si>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</si>
  <si>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</si>
  <si>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</si>
  <si>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</si>
  <si>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</si>
  <si>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</si>
  <si>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</si>
  <si>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</si>
  <si>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</si>
  <si>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</si>
  <si>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</si>
  <si>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</si>
  <si>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</si>
  <si>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</si>
  <si>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</si>
  <si>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</si>
  <si>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</si>
  <si>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</si>
  <si>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</si>
  <si>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</si>
  <si>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</si>
  <si>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</si>
  <si>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</si>
  <si>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</si>
  <si>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</si>
  <si>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</si>
  <si>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</si>
  <si>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</si>
  <si>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</si>
  <si>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</si>
  <si>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</si>
  <si>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</si>
  <si>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</si>
  <si>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</si>
  <si>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</si>
  <si>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</si>
  <si>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</si>
  <si>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</si>
  <si>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</si>
  <si>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</si>
  <si>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</si>
  <si>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</si>
  <si>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</si>
  <si>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</si>
  <si>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</si>
  <si>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</si>
  <si>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</si>
  <si>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</si>
  <si>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</si>
  <si>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</si>
  <si>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</si>
  <si>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</si>
  <si>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</si>
  <si>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</si>
  <si>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</si>
  <si>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</si>
  <si>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</si>
  <si>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</si>
  <si>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</si>
  <si>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</si>
  <si>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</si>
  <si>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</si>
  <si>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</si>
  <si>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</si>
  <si>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</si>
  <si>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</si>
  <si>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</si>
  <si>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</si>
  <si>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</si>
  <si>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</si>
  <si>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</si>
  <si>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</si>
  <si>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</si>
  <si>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</si>
  <si>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</si>
  <si>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</si>
  <si>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</si>
  <si>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</si>
  <si>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</si>
  <si>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</si>
  <si>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</si>
  <si>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</si>
  <si>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</si>
  <si>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</si>
  <si>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</si>
  <si>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</si>
  <si>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</si>
  <si>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</si>
  <si>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</si>
  <si>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</si>
  <si>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</si>
  <si>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</si>
  <si>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</si>
  <si>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</si>
  <si>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</si>
  <si>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</si>
  <si>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</si>
  <si>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</si>
  <si>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</si>
  <si>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</si>
  <si>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</si>
  <si>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</si>
  <si>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</si>
  <si>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</si>
  <si>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</si>
  <si>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</si>
  <si>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</si>
  <si>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</si>
  <si>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</si>
  <si>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</si>
  <si>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</si>
  <si>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</si>
  <si>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</si>
  <si>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</si>
  <si>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</si>
  <si>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</si>
  <si>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</si>
  <si>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</si>
  <si>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</si>
  <si>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</si>
  <si>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</si>
  <si>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</si>
  <si>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</si>
  <si>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</si>
  <si>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</si>
  <si>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</si>
  <si>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</si>
  <si>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</si>
  <si>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</si>
  <si>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</si>
  <si>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</si>
  <si>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</si>
  <si>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</si>
  <si>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</si>
  <si>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</si>
  <si>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</si>
  <si>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</si>
  <si>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</si>
  <si>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</si>
  <si>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</si>
  <si>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</si>
  <si>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</si>
  <si>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</si>
  <si>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</si>
  <si>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</si>
  <si>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</si>
  <si>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</si>
  <si>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</si>
  <si>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</si>
  <si>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</si>
  <si>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</si>
  <si>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</si>
  <si>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</si>
  <si>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</si>
  <si>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</si>
  <si>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</si>
  <si>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</si>
  <si>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</si>
  <si>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</si>
  <si>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</si>
  <si>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</si>
  <si>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</si>
  <si>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</si>
  <si>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</si>
  <si>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</si>
  <si>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</si>
  <si>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</si>
  <si>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</si>
  <si>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</si>
  <si>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</si>
  <si>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</si>
  <si>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</si>
  <si>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</si>
  <si>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</si>
  <si>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</si>
  <si>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</si>
  <si>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</si>
  <si>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</si>
  <si>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</si>
  <si>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</si>
  <si>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</si>
  <si>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</si>
  <si>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</si>
  <si>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</si>
  <si>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</si>
  <si>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</si>
  <si>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</si>
  <si>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</si>
  <si>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</si>
  <si>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</si>
  <si>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</si>
  <si>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</si>
  <si>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</si>
  <si>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</si>
  <si>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</si>
  <si>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</si>
  <si>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</si>
  <si>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</si>
  <si>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</si>
  <si>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</si>
  <si>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</si>
  <si>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</si>
  <si>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</si>
  <si>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</si>
  <si>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</si>
  <si>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</si>
  <si>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</si>
  <si>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</si>
  <si>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</si>
  <si>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</si>
  <si>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</si>
  <si>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</si>
  <si>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</si>
  <si>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</si>
  <si>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</si>
  <si>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</si>
  <si>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</si>
  <si>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</si>
  <si>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</si>
  <si>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</si>
  <si>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</si>
  <si>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</si>
  <si>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</si>
  <si>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</si>
  <si>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</si>
  <si>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</si>
  <si>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</si>
  <si>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</si>
  <si>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</si>
  <si>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</si>
  <si>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</si>
  <si>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</si>
  <si>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</si>
  <si>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</si>
  <si>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</si>
  <si>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</si>
  <si>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</si>
  <si>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</si>
  <si>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</si>
  <si>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</si>
  <si>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</si>
  <si>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</si>
  <si>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</si>
  <si>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</si>
  <si>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</si>
  <si>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</si>
  <si>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</si>
  <si>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</si>
  <si>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</si>
  <si>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</si>
  <si>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</si>
  <si>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</si>
  <si>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</si>
  <si>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</si>
  <si>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</si>
  <si>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</si>
  <si>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</si>
  <si>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</si>
  <si>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</si>
  <si>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</si>
  <si>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</si>
  <si>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</si>
  <si>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</si>
  <si>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</si>
  <si>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</si>
  <si>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</si>
  <si>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</si>
  <si>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</si>
  <si>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</si>
  <si>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</si>
  <si>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</si>
  <si>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</si>
  <si>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</si>
  <si>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</si>
  <si>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</si>
  <si>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</si>
  <si>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</si>
  <si>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</si>
  <si>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</si>
  <si>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</si>
  <si>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</si>
  <si>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</si>
  <si>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</si>
  <si>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</si>
  <si>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</si>
  <si>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</si>
  <si>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</si>
  <si>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</si>
  <si>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</si>
  <si>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</si>
  <si>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</si>
  <si>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</si>
  <si>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</si>
  <si>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</si>
  <si>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</si>
  <si>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</si>
  <si>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</si>
  <si>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</si>
  <si>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</si>
  <si>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</si>
  <si>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</si>
  <si>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</si>
  <si>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</si>
  <si>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</si>
  <si>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</si>
  <si>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</si>
  <si>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</si>
  <si>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</si>
  <si>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</si>
  <si>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</si>
  <si>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</si>
  <si>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</si>
  <si>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</si>
  <si>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</si>
  <si>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</si>
  <si>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</si>
  <si>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</si>
  <si>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</si>
  <si>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</si>
  <si>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</si>
  <si>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</si>
  <si>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</si>
  <si>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</si>
  <si>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</si>
  <si>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</si>
  <si>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</si>
  <si>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</si>
  <si>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</si>
  <si>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</si>
  <si>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</si>
  <si>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</si>
  <si>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</si>
  <si>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</si>
  <si>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</si>
  <si>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</si>
  <si>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</si>
  <si>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</si>
  <si>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</si>
  <si>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</si>
  <si>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</si>
  <si>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</si>
  <si>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</si>
  <si>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</si>
  <si>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</si>
  <si>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</si>
  <si>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</si>
  <si>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</si>
  <si>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</si>
  <si>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</si>
  <si>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</si>
  <si>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</si>
  <si>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</si>
  <si>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</si>
  <si>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</si>
  <si>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</si>
  <si>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</si>
  <si>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</si>
  <si>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</si>
  <si>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</si>
  <si>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</si>
  <si>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</si>
  <si>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</si>
  <si>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</si>
  <si>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</si>
  <si>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</si>
  <si>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</si>
  <si>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</si>
  <si>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</si>
  <si>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</si>
  <si>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</si>
  <si>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</si>
  <si>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</si>
  <si>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</si>
  <si>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</si>
  <si>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</si>
  <si>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</si>
  <si>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</si>
  <si>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</si>
  <si>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</si>
  <si>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</si>
  <si>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</si>
  <si>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</si>
  <si>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</si>
  <si>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</si>
  <si>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</si>
  <si>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</si>
  <si>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</si>
  <si>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</si>
  <si>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</si>
  <si>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</si>
  <si>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</si>
  <si>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</si>
  <si>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</si>
  <si>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</si>
  <si>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</si>
  <si>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</si>
  <si>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</si>
  <si>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</si>
  <si>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</si>
  <si>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</si>
  <si>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</si>
  <si>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</si>
  <si>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</si>
  <si>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</si>
  <si>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</si>
  <si>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</si>
  <si>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</si>
  <si>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</si>
  <si>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</si>
  <si>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</si>
  <si>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</si>
  <si>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</si>
  <si>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</si>
  <si>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</si>
  <si>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</si>
  <si>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</si>
  <si>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</si>
  <si>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</si>
  <si>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</si>
  <si>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</si>
  <si>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</si>
  <si>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</si>
  <si>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</si>
  <si>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</si>
  <si>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</si>
  <si>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</si>
  <si>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</si>
  <si>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</si>
  <si>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</si>
  <si>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</si>
  <si>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</si>
  <si>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</si>
  <si>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</si>
  <si>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</si>
  <si>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</si>
  <si>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</si>
  <si>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</si>
  <si>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</si>
  <si>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</si>
  <si>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</si>
  <si>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</si>
  <si>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</si>
  <si>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</si>
  <si>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</si>
  <si>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</si>
  <si>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</si>
  <si>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</si>
  <si>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</si>
  <si>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</si>
  <si>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</si>
  <si>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</si>
  <si>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</si>
  <si>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</si>
  <si>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</si>
  <si>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</si>
  <si>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</si>
  <si>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</si>
  <si>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</si>
  <si>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</si>
  <si>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</si>
  <si>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</si>
  <si>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</si>
  <si>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</si>
  <si>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</si>
  <si>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</si>
  <si>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</si>
  <si>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</si>
  <si>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</si>
  <si>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</si>
  <si>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</si>
  <si>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</si>
  <si>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</si>
  <si>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</si>
  <si>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</si>
  <si>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</si>
  <si>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</si>
  <si>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</si>
  <si>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</si>
  <si>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</si>
  <si>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</si>
  <si>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</si>
  <si>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</si>
  <si>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</si>
  <si>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</si>
  <si>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</si>
  <si>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</si>
  <si>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</si>
  <si>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</si>
  <si>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</si>
  <si>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</si>
  <si>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</si>
  <si>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</si>
  <si>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</si>
  <si>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</si>
  <si>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</si>
  <si>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</si>
  <si>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</si>
  <si>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</si>
  <si>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</si>
  <si>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</si>
  <si>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</si>
  <si>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</si>
  <si>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</si>
  <si>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</si>
  <si>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</si>
  <si>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</si>
  <si>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</si>
  <si>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</si>
  <si>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</si>
  <si>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</si>
  <si>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</si>
  <si>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</si>
  <si>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</si>
  <si>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</si>
  <si>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</si>
  <si>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</si>
  <si>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</si>
  <si>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</si>
  <si>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</si>
  <si>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</si>
  <si>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</si>
  <si>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</si>
  <si>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</si>
  <si>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</si>
  <si>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</si>
  <si>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</si>
  <si>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</si>
  <si>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</si>
  <si>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</si>
  <si>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</si>
  <si>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</si>
  <si>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</si>
  <si>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</si>
  <si>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</si>
  <si>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</si>
  <si>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</si>
  <si>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</si>
  <si>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</si>
  <si>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</si>
  <si>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</si>
  <si>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</si>
  <si>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</si>
  <si>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</si>
  <si>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</si>
  <si>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</si>
  <si>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</si>
  <si>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</si>
  <si>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</si>
  <si>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</si>
  <si>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</si>
  <si>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</si>
  <si>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</si>
  <si>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</si>
  <si>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</si>
  <si>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</si>
  <si>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</si>
  <si>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</si>
  <si>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</si>
  <si>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</si>
  <si>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</si>
  <si>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</si>
  <si>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</si>
  <si>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</si>
  <si>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</si>
  <si>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</si>
  <si>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</si>
  <si>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</si>
  <si>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</si>
  <si>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</si>
  <si>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</si>
  <si>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</si>
  <si>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</si>
  <si>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</si>
  <si>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</si>
  <si>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</si>
  <si>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</si>
  <si>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</si>
  <si>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</si>
  <si>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</si>
  <si>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</si>
  <si>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</si>
  <si>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</si>
  <si>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</si>
  <si>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</si>
  <si>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</si>
  <si>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</si>
  <si>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</si>
  <si>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</si>
  <si>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</si>
  <si>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</si>
  <si>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</si>
  <si>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</si>
  <si>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</si>
  <si>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</si>
  <si>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</si>
  <si>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</si>
  <si>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</si>
  <si>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</si>
  <si>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</si>
  <si>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</si>
  <si>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</si>
  <si>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</si>
  <si>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</si>
  <si>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</si>
  <si>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</si>
  <si>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</si>
  <si>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</si>
  <si>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</si>
  <si>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</si>
  <si>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</si>
  <si>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</si>
  <si>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</si>
  <si>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</si>
  <si>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</si>
  <si>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</si>
  <si>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</si>
  <si>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</si>
  <si>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</si>
  <si>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</si>
  <si>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</si>
  <si>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</si>
  <si>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</si>
  <si>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</si>
  <si>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</si>
  <si>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</si>
  <si>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</si>
  <si>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</si>
  <si>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</si>
  <si>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</si>
  <si>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</si>
  <si>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</si>
  <si>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</si>
  <si>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</si>
  <si>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</si>
  <si>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</si>
  <si>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</si>
  <si>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</si>
  <si>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</si>
  <si>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</si>
  <si>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</si>
  <si>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</si>
  <si>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</si>
  <si>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</si>
  <si>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</si>
  <si>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</si>
  <si>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</si>
  <si>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</si>
  <si>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</si>
  <si>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</si>
  <si>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</si>
  <si>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</si>
  <si>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</si>
  <si>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</si>
  <si>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</si>
  <si>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</si>
  <si>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</si>
  <si>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</si>
  <si>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</si>
  <si>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</si>
  <si>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</si>
  <si>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</si>
  <si>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</si>
  <si>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</si>
  <si>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</si>
  <si>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</si>
  <si>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</si>
  <si>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</si>
  <si>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</si>
  <si>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</si>
  <si>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</si>
  <si>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</si>
  <si>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</si>
  <si>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</si>
  <si>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</si>
  <si>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</si>
  <si>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</si>
  <si>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</si>
  <si>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</si>
  <si>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</si>
  <si>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</si>
  <si>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</si>
  <si>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</si>
  <si>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</si>
  <si>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</si>
  <si>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</si>
  <si>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</si>
  <si>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</si>
  <si>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</si>
  <si>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</si>
  <si>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</si>
  <si>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</si>
  <si>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</si>
  <si>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</si>
  <si>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</si>
  <si>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</si>
  <si>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</si>
  <si>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</si>
  <si>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</si>
  <si>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</si>
  <si>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</si>
  <si>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</si>
  <si>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</si>
  <si>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</si>
  <si>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</si>
  <si>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</si>
  <si>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</si>
  <si>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</si>
  <si>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</si>
  <si>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</si>
  <si>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</si>
  <si>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</si>
  <si>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</si>
  <si>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</si>
  <si>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</si>
  <si>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</si>
  <si>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</si>
  <si>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</si>
  <si>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</si>
  <si>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</si>
  <si>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</si>
  <si>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</si>
  <si>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</si>
  <si>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</si>
  <si>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</si>
  <si>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</si>
  <si>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</si>
  <si>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</si>
  <si>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</si>
  <si>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</si>
  <si>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</si>
  <si>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</si>
  <si>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</si>
  <si>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</si>
  <si>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</si>
  <si>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</si>
  <si>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</si>
  <si>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</si>
  <si>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</si>
  <si>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</si>
  <si>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</si>
  <si>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</si>
  <si>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</si>
  <si>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</si>
  <si>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</si>
  <si>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</si>
  <si>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</si>
  <si>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</si>
  <si>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</si>
  <si>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</si>
  <si>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</si>
  <si>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</si>
  <si>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</si>
  <si>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</si>
  <si>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</si>
  <si>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</si>
  <si>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</si>
  <si>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</si>
  <si>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</si>
  <si>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</si>
  <si>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</si>
  <si>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</si>
  <si>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</si>
  <si>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</si>
  <si>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</si>
  <si>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</si>
  <si>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</si>
  <si>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</si>
  <si>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</si>
  <si>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</si>
  <si>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</si>
  <si>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</si>
  <si>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</si>
  <si>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</si>
  <si>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</si>
  <si>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</si>
  <si>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</si>
  <si>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</si>
  <si>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</si>
  <si>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</si>
  <si>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</si>
  <si>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</si>
  <si>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</si>
  <si>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</si>
  <si>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</si>
  <si>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</si>
  <si>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</si>
  <si>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</si>
  <si>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</si>
  <si>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</si>
  <si>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</si>
  <si>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</si>
  <si>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</si>
  <si>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</si>
  <si>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</si>
  <si>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</si>
  <si>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</si>
  <si>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</si>
  <si>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</si>
  <si>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</si>
  <si>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</si>
  <si>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</si>
  <si>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</si>
  <si>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</si>
  <si>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</si>
  <si>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</si>
  <si>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</si>
  <si>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</si>
  <si>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</si>
  <si>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</si>
  <si>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</si>
  <si>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</si>
  <si>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</si>
  <si>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</si>
  <si>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</si>
  <si>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</si>
  <si>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</si>
  <si>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</si>
  <si>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</si>
  <si>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</si>
  <si>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</si>
  <si>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</si>
  <si>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</si>
  <si>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</si>
  <si>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</si>
  <si>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</si>
  <si>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</si>
  <si>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</si>
  <si>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</si>
  <si>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</si>
  <si>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</si>
  <si>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</si>
  <si>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</si>
  <si>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</si>
  <si>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</si>
  <si>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</si>
  <si>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</si>
  <si>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</si>
  <si>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</si>
  <si>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</si>
  <si>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</si>
  <si>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</si>
  <si>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</si>
  <si>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</si>
  <si>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</si>
  <si>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</si>
  <si>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</si>
  <si>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</si>
  <si>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</si>
  <si>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</si>
  <si>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</si>
  <si>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</si>
  <si>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</si>
  <si>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</si>
  <si>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</si>
  <si>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</si>
  <si>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</si>
  <si>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</si>
  <si>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</si>
  <si>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</si>
  <si>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</si>
  <si>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</si>
  <si>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</si>
  <si>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</si>
  <si>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</si>
  <si>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</si>
  <si>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</si>
  <si>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</si>
  <si>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</si>
  <si>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</si>
  <si>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</si>
  <si>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</si>
  <si>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</si>
  <si>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</si>
  <si>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</si>
  <si>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</si>
  <si>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</si>
  <si>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</si>
  <si>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</si>
  <si>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</si>
  <si>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</si>
  <si>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</si>
  <si>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</si>
  <si>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</si>
  <si>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</si>
  <si>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</si>
  <si>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</si>
  <si>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</si>
  <si>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</si>
  <si>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</si>
  <si>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</si>
  <si>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</si>
  <si>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</si>
  <si>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</si>
  <si>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</si>
  <si>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</si>
  <si>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</si>
  <si>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</si>
  <si>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</si>
  <si>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</si>
  <si>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</si>
  <si>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</si>
  <si>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</si>
  <si>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</si>
  <si>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</si>
  <si>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</si>
  <si>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</si>
  <si>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</si>
  <si>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</si>
  <si>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</si>
  <si>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</si>
  <si>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</si>
  <si>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</si>
  <si>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</si>
  <si>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</si>
  <si>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</si>
  <si>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</si>
  <si>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</si>
  <si>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</si>
  <si>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</si>
  <si>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</si>
  <si>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</si>
  <si>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</si>
  <si>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</si>
  <si>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</si>
  <si>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</si>
  <si>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</si>
  <si>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</si>
  <si>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</si>
  <si>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</si>
  <si>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</si>
  <si>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</si>
  <si>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</si>
  <si>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</si>
  <si>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</si>
  <si>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</si>
  <si>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</si>
  <si>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</si>
  <si>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</si>
  <si>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</si>
  <si>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</si>
  <si>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</si>
  <si>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</si>
  <si>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</si>
  <si>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</si>
  <si>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</si>
  <si>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</si>
  <si>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</si>
  <si>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</si>
  <si>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</si>
  <si>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</si>
  <si>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</si>
  <si>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</si>
  <si>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</si>
  <si>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</si>
  <si>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</si>
  <si>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</si>
  <si>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</si>
  <si>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</si>
  <si>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</si>
  <si>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</si>
  <si>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</si>
  <si>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</si>
  <si>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</si>
  <si>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</si>
  <si>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</si>
  <si>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</si>
  <si>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</si>
  <si>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</si>
  <si>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</si>
  <si>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</si>
  <si>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</si>
  <si>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</si>
  <si>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</si>
  <si>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</si>
  <si>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</si>
  <si>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</si>
  <si>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</si>
  <si>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</si>
  <si>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</si>
  <si>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</si>
  <si>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</si>
  <si>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</si>
  <si>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</si>
  <si>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</si>
  <si>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</si>
  <si>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</si>
  <si>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</si>
  <si>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</si>
  <si>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</si>
  <si>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</si>
  <si>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</si>
  <si>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</si>
  <si>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</si>
  <si>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</si>
  <si>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</si>
  <si>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</si>
  <si>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</si>
  <si>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</si>
  <si>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</si>
  <si>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</si>
  <si>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</si>
  <si>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</si>
  <si>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</si>
  <si>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</si>
  <si>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</si>
  <si>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</si>
  <si>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</si>
  <si>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</si>
  <si>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</si>
  <si>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</si>
  <si>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</si>
  <si>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</si>
  <si>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</si>
  <si>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</si>
  <si>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</si>
  <si>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</si>
  <si>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</si>
  <si>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</si>
  <si>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</si>
  <si>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</si>
  <si>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</si>
  <si>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</si>
  <si>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</si>
  <si>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</si>
  <si>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</si>
  <si>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</si>
  <si>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</si>
  <si>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</si>
  <si>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</si>
  <si>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</si>
  <si>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</si>
  <si>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</si>
  <si>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</si>
  <si>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</si>
  <si>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</si>
  <si>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</si>
  <si>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</si>
  <si>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</si>
  <si>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</si>
  <si>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</si>
  <si>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</si>
  <si>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</si>
  <si>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</si>
  <si>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</si>
  <si>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</si>
  <si>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</si>
  <si>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</si>
  <si>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</si>
  <si>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</si>
  <si>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</si>
  <si>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</si>
  <si>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</si>
  <si>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</si>
  <si>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</si>
  <si>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</si>
  <si>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</si>
  <si>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</si>
  <si>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</si>
  <si>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</si>
  <si>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</si>
  <si>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</si>
  <si>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</si>
  <si>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</si>
  <si>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</si>
  <si>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</si>
  <si>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</si>
  <si>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</si>
  <si>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</si>
  <si>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</si>
  <si>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</si>
  <si>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</si>
  <si>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</si>
  <si>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</si>
  <si>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</si>
  <si>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</si>
  <si>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</si>
  <si>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</si>
  <si>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</si>
  <si>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</si>
  <si>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</si>
  <si>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</si>
  <si>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</si>
  <si>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</si>
  <si>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</si>
  <si>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</si>
  <si>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</si>
  <si>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</si>
  <si>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</si>
  <si>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</si>
  <si>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</si>
  <si>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</si>
  <si>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</si>
  <si>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</si>
  <si>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</si>
  <si>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</si>
  <si>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</si>
  <si>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</si>
  <si>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</si>
  <si>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</si>
  <si>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</si>
  <si>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</si>
  <si>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</si>
  <si>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</si>
  <si>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</si>
  <si>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</si>
  <si>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</si>
  <si>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</si>
  <si>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</si>
  <si>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</si>
  <si>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</si>
  <si>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</si>
  <si>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</si>
  <si>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</si>
  <si>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</si>
  <si>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</si>
  <si>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</si>
  <si>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</si>
  <si>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</si>
  <si>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</si>
  <si>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</si>
  <si>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</si>
  <si>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</si>
  <si>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</si>
  <si>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</si>
  <si>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</si>
  <si>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</si>
  <si>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</si>
  <si>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</si>
  <si>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</si>
  <si>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</si>
  <si>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</si>
  <si>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</si>
  <si>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</si>
  <si>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</si>
  <si>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</si>
  <si>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</si>
  <si>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</si>
  <si>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</si>
  <si>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</si>
  <si>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</si>
  <si>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</si>
  <si>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</si>
  <si>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</si>
  <si>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</si>
  <si>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</si>
  <si>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</si>
  <si>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</si>
  <si>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</si>
  <si>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</si>
  <si>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</si>
  <si>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</si>
  <si>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</si>
  <si>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</si>
  <si>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</si>
  <si>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</si>
  <si>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</si>
  <si>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</si>
  <si>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</si>
  <si>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</si>
  <si>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</si>
  <si>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</si>
  <si>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</si>
  <si>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</si>
  <si>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</si>
  <si>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</si>
  <si>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</si>
  <si>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</si>
  <si>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</si>
  <si>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</si>
  <si>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</si>
  <si>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</si>
  <si>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</si>
  <si>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</si>
  <si>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</si>
  <si>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</si>
  <si>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</si>
  <si>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</si>
  <si>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</si>
  <si>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</si>
  <si>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</si>
  <si>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</si>
  <si>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</si>
  <si>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</si>
  <si>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</si>
  <si>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</si>
  <si>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</si>
  <si>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</si>
  <si>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</si>
  <si>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</si>
  <si>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</si>
  <si>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</si>
  <si>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</si>
  <si>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</si>
  <si>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</si>
  <si>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</si>
  <si>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</si>
  <si>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</si>
  <si>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</si>
  <si>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</si>
  <si>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</si>
  <si>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</si>
  <si>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</si>
  <si>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</si>
  <si>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</si>
  <si>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</si>
  <si>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</si>
  <si>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</si>
  <si>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</si>
  <si>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</si>
  <si>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</si>
  <si>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</si>
  <si>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</si>
  <si>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</si>
  <si>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</si>
  <si>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</si>
  <si>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</si>
  <si>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</si>
  <si>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</si>
  <si>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</si>
  <si>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</si>
  <si>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</si>
  <si>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</si>
  <si>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</si>
  <si>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</si>
  <si>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</si>
  <si>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</si>
  <si>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</si>
  <si>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</si>
  <si>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</si>
  <si>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</si>
  <si>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</si>
  <si>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</si>
  <si>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</si>
  <si>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</si>
  <si>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</si>
  <si>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</si>
  <si>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</si>
  <si>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</si>
  <si>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</si>
  <si>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</si>
  <si>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</si>
  <si>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</si>
  <si>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</si>
  <si>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</si>
  <si>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</si>
  <si>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</si>
  <si>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</si>
  <si>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</si>
  <si>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</si>
  <si>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</si>
  <si>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</si>
  <si>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</si>
  <si>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</si>
  <si>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</si>
  <si>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</si>
  <si>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</si>
  <si>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</si>
  <si>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</si>
  <si>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</si>
  <si>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</si>
  <si>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</si>
  <si>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</si>
  <si>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</si>
  <si>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</si>
  <si>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</si>
  <si>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</si>
  <si>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</si>
  <si>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</si>
  <si>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</si>
  <si>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</si>
  <si>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</si>
  <si>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</si>
  <si>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</si>
  <si>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</si>
  <si>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</si>
  <si>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</si>
  <si>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</si>
  <si>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</si>
  <si>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</si>
  <si>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</si>
  <si>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</si>
  <si>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</si>
  <si>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</si>
  <si>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</si>
  <si>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</si>
  <si>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</si>
  <si>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</si>
  <si>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</si>
  <si>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</si>
  <si>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</si>
  <si>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</si>
  <si>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</si>
  <si>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</si>
  <si>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</si>
  <si>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</si>
  <si>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</si>
  <si>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</si>
  <si>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</si>
  <si>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</si>
  <si>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</si>
  <si>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</si>
  <si>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</si>
  <si>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</si>
  <si>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</si>
  <si>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</si>
  <si>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</si>
  <si>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</si>
  <si>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</si>
  <si>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</si>
  <si>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</si>
  <si>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</si>
  <si>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</si>
  <si>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</si>
  <si>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</si>
  <si>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</si>
  <si>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</si>
  <si>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</si>
  <si>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</si>
  <si>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</si>
  <si>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</si>
  <si>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</si>
  <si>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</si>
  <si>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</si>
  <si>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</si>
  <si>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</si>
  <si>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</si>
  <si>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</si>
  <si>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</si>
  <si>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</si>
  <si>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</si>
  <si>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</si>
  <si>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</si>
  <si>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</si>
  <si>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</si>
  <si>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</si>
  <si>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</si>
  <si>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</si>
  <si>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</si>
  <si>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</si>
  <si>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</si>
  <si>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</si>
  <si>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</si>
  <si>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</si>
  <si>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</si>
  <si>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</si>
  <si>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</si>
  <si>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</si>
  <si>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</si>
  <si>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</si>
  <si>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</si>
  <si>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</si>
  <si>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</si>
  <si>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</si>
  <si>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</si>
  <si>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</si>
  <si>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</si>
  <si>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</si>
  <si>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</si>
  <si>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</si>
  <si>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</si>
  <si>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</si>
  <si>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</si>
  <si>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</si>
  <si>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</si>
  <si>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</si>
  <si>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</si>
  <si>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</si>
  <si>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</si>
  <si>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</si>
  <si>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</si>
  <si>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</si>
  <si>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</si>
  <si>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</si>
  <si>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</si>
  <si>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</si>
  <si>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</si>
  <si>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</si>
  <si>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</si>
  <si>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</si>
  <si>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</si>
  <si>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</si>
  <si>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</si>
  <si>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</si>
  <si>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</si>
  <si>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</si>
  <si>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</si>
  <si>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</si>
  <si>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</si>
  <si>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</si>
  <si>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</si>
  <si>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</si>
  <si>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</si>
  <si>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</si>
  <si>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</si>
  <si>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</si>
  <si>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</si>
  <si>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</si>
  <si>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</si>
  <si>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</si>
  <si>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</si>
  <si>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</si>
  <si>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</si>
  <si>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</si>
  <si>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</si>
  <si>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</si>
  <si>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</si>
  <si>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</si>
  <si>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</si>
  <si>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</si>
  <si>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</si>
  <si>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</si>
  <si>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</si>
  <si>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</si>
  <si>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</si>
  <si>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</si>
  <si>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</si>
  <si>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</si>
  <si>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</si>
  <si>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</si>
  <si>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</si>
  <si>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</si>
  <si>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</si>
  <si>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</si>
  <si>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</si>
  <si>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</si>
  <si>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</si>
  <si>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</si>
  <si>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</si>
  <si>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</si>
  <si>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</si>
  <si>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</si>
  <si>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</si>
  <si>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</si>
  <si>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</si>
  <si>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</si>
  <si>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</si>
  <si>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</si>
  <si>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</si>
  <si>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</si>
  <si>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</si>
  <si>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</si>
  <si>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</si>
  <si>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</si>
  <si>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</si>
  <si>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</si>
  <si>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</si>
  <si>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</si>
  <si>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</si>
  <si>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</si>
  <si>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</si>
  <si>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</si>
  <si>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</si>
  <si>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</si>
  <si>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</si>
  <si>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</si>
  <si>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</si>
  <si>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</si>
  <si>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</si>
  <si>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</si>
  <si>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</si>
  <si>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</si>
  <si>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</si>
  <si>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</si>
  <si>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</si>
  <si>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</si>
  <si>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</si>
  <si>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</si>
  <si>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</si>
  <si>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</si>
  <si>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</si>
  <si>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</si>
  <si>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</si>
  <si>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</si>
  <si>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</si>
  <si>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</si>
  <si>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</si>
  <si>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</si>
  <si>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</si>
  <si>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</si>
  <si>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</si>
  <si>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</si>
  <si>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</si>
  <si>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</si>
  <si>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</si>
  <si>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</si>
  <si>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</si>
  <si>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</si>
  <si>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</si>
  <si>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</si>
  <si>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</si>
  <si>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</si>
  <si>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</si>
  <si>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</si>
  <si>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</si>
  <si>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</si>
  <si>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</si>
  <si>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</si>
  <si>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</si>
  <si>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</si>
  <si>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</si>
  <si>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</si>
  <si>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</si>
  <si>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</si>
  <si>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</si>
  <si>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</si>
  <si>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</si>
  <si>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</si>
  <si>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</si>
  <si>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</si>
  <si>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</si>
  <si>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</si>
  <si>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</si>
  <si>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</si>
  <si>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</si>
  <si>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</si>
  <si>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</si>
  <si>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</si>
  <si>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</si>
  <si>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</si>
  <si>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</si>
  <si>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</si>
  <si>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</si>
  <si>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</si>
  <si>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</si>
  <si>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</si>
  <si>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</si>
  <si>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</si>
  <si>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</si>
  <si>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</si>
  <si>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</si>
  <si>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</si>
  <si>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</si>
  <si>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</si>
  <si>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</si>
  <si>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</si>
  <si>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</si>
  <si>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</si>
  <si>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</si>
  <si>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</si>
  <si>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</si>
  <si>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</si>
  <si>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</si>
  <si>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</si>
  <si>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</si>
  <si>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</si>
  <si>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</si>
  <si>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</si>
  <si>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</si>
  <si>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</si>
  <si>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</si>
  <si>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</si>
  <si>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</si>
  <si>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</si>
  <si>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</si>
  <si>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</si>
  <si>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</si>
  <si>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</si>
  <si>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</si>
  <si>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</si>
  <si>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</si>
  <si>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</si>
  <si>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</si>
  <si>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</si>
  <si>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</si>
  <si>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</si>
  <si>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</si>
  <si>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</si>
  <si>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</si>
  <si>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</si>
  <si>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</si>
  <si>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</si>
  <si>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</si>
  <si>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</si>
  <si>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</si>
  <si>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</si>
  <si>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</si>
  <si>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</si>
  <si>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</si>
  <si>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</si>
  <si>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</si>
  <si>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</si>
  <si>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</si>
  <si>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</si>
  <si>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</si>
  <si>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</si>
  <si>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</si>
  <si>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</si>
  <si>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</si>
  <si>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</si>
  <si>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</si>
  <si>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</si>
  <si>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</si>
  <si>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</si>
  <si>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</si>
  <si>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</si>
  <si>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</si>
  <si>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</si>
  <si>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</si>
  <si>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</si>
  <si>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</si>
  <si>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</si>
  <si>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</si>
  <si>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</si>
  <si>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</si>
  <si>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</si>
  <si>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</si>
  <si>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</si>
  <si>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</si>
  <si>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</si>
  <si>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</si>
  <si>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</si>
  <si>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</si>
  <si>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</si>
  <si>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</si>
  <si>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</si>
  <si>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</si>
  <si>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</si>
  <si>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</si>
  <si>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</si>
  <si>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</si>
  <si>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</si>
  <si>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</si>
  <si>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</si>
  <si>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</si>
  <si>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</si>
  <si>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</si>
  <si>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</si>
  <si>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</si>
  <si>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</si>
  <si>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</si>
  <si>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</si>
  <si>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</si>
  <si>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</si>
  <si>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</si>
  <si>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</si>
  <si>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</si>
  <si>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</si>
  <si>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</si>
  <si>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</si>
  <si>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</si>
  <si>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</si>
  <si>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</si>
  <si>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</si>
  <si>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</si>
  <si>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</si>
  <si>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</si>
  <si>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</si>
  <si>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</si>
  <si>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</si>
  <si>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</si>
  <si>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</si>
  <si>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</si>
  <si>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</si>
  <si>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</si>
  <si>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</si>
  <si>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</si>
  <si>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</si>
  <si>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</si>
  <si>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</si>
  <si>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</si>
  <si>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</si>
  <si>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</si>
  <si>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</si>
  <si>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</si>
  <si>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</si>
  <si>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</si>
  <si>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</si>
  <si>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</si>
  <si>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</si>
  <si>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</si>
  <si>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</si>
  <si>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</si>
  <si>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</si>
  <si>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</si>
  <si>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</si>
  <si>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</si>
  <si>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</si>
  <si>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</si>
  <si>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</si>
  <si>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</si>
  <si>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</si>
  <si>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</si>
  <si>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</si>
  <si>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</si>
  <si>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</si>
  <si>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</si>
  <si>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</si>
  <si>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</si>
  <si>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</si>
  <si>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</si>
  <si>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</si>
  <si>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</si>
  <si>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</si>
  <si>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</si>
  <si>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</si>
  <si>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</si>
  <si>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</si>
  <si>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</si>
  <si>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</si>
  <si>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</si>
  <si>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</si>
  <si>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</si>
  <si>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</si>
  <si>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</si>
  <si>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</si>
  <si>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</si>
  <si>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</si>
  <si>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</si>
  <si>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</si>
  <si>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</si>
  <si>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</si>
  <si>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</si>
  <si>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</si>
  <si>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</si>
  <si>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</si>
  <si>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</si>
  <si>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</si>
  <si>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</si>
  <si>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</si>
  <si>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</si>
  <si>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</si>
  <si>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</si>
  <si>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</si>
  <si>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</si>
  <si>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</si>
  <si>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</si>
  <si>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</si>
  <si>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</si>
  <si>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</si>
  <si>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</si>
  <si>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</si>
  <si>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</si>
  <si>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</si>
  <si>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</si>
  <si>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</si>
  <si>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</si>
  <si>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</si>
  <si>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</si>
  <si>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</si>
  <si>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</si>
  <si>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</si>
  <si>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</si>
  <si>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</si>
  <si>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</si>
  <si>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</si>
  <si>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</si>
  <si>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</si>
  <si>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</si>
  <si>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</si>
  <si>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</si>
  <si>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</si>
  <si>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</si>
  <si>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</si>
  <si>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</si>
  <si>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</si>
  <si>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</si>
  <si>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</si>
  <si>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</si>
  <si>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</si>
  <si>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</si>
  <si>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</si>
  <si>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</si>
  <si>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</si>
  <si>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</si>
  <si>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</si>
  <si>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</si>
  <si>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</si>
  <si>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</si>
  <si>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</si>
  <si>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</si>
  <si>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</si>
  <si>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</si>
  <si>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</si>
  <si>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</si>
  <si>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</si>
  <si>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</si>
  <si>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</si>
  <si>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</si>
  <si>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</si>
  <si>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</si>
  <si>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</si>
  <si>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</si>
  <si>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</si>
  <si>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</si>
  <si>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</si>
  <si>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</si>
  <si>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</si>
  <si>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</si>
  <si>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</si>
  <si>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</si>
  <si>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</si>
  <si>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</si>
  <si>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</si>
  <si>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</si>
  <si>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</si>
  <si>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</si>
  <si>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</si>
  <si>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</si>
  <si>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</si>
  <si>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</si>
  <si>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</si>
  <si>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</si>
  <si>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</si>
  <si>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</si>
  <si>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</si>
  <si>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</si>
  <si>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</si>
  <si>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</si>
  <si>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</si>
  <si>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</si>
  <si>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</si>
  <si>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</si>
  <si>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</si>
  <si>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</si>
  <si>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</si>
  <si>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</si>
  <si>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</si>
  <si>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</si>
  <si>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</si>
  <si>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</si>
  <si>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</si>
  <si>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</si>
  <si>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</si>
  <si>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</si>
  <si>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</si>
  <si>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</si>
  <si>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</si>
  <si>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</si>
  <si>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</si>
  <si>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</si>
  <si>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</si>
  <si>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</si>
  <si>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</si>
  <si>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</si>
  <si>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</si>
  <si>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</si>
  <si>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</si>
  <si>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</si>
  <si>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</si>
  <si>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</si>
  <si>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</si>
  <si>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</si>
  <si>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</si>
  <si>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</si>
  <si>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</si>
  <si>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</si>
  <si>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</si>
  <si>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</si>
  <si>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</si>
  <si>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</si>
  <si>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</si>
  <si>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</si>
  <si>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</si>
  <si>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</si>
  <si>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</si>
  <si>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</si>
  <si>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</si>
  <si>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</si>
  <si>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</si>
  <si>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</si>
  <si>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</si>
  <si>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</si>
  <si>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</si>
  <si>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</si>
  <si>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</si>
  <si>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</si>
  <si>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</si>
  <si>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</si>
  <si>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</si>
  <si>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</si>
  <si>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</si>
  <si>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</si>
  <si>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</si>
  <si>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</si>
  <si>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</si>
  <si>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</si>
  <si>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</si>
  <si>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</si>
  <si>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</si>
  <si>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</si>
  <si>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</si>
  <si>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</si>
  <si>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</si>
  <si>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</si>
  <si>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</si>
  <si>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</si>
  <si>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</si>
  <si>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</si>
  <si>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</si>
  <si>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</si>
  <si>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</si>
  <si>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</si>
  <si>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</si>
  <si>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</si>
  <si>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</si>
  <si>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</si>
  <si>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</si>
  <si>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</si>
  <si>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</si>
  <si>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</si>
  <si>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</si>
  <si>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</si>
  <si>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</si>
  <si>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</si>
  <si>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</si>
  <si>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</si>
  <si>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</si>
  <si>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</si>
  <si>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</si>
  <si>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</si>
  <si>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</si>
  <si>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</si>
  <si>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</si>
  <si>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</si>
  <si>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</si>
  <si>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</si>
  <si>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</si>
  <si>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</si>
  <si>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</si>
  <si>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</si>
  <si>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</si>
  <si>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</si>
  <si>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</si>
  <si>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</si>
  <si>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</si>
  <si>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</si>
  <si>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</si>
  <si>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</si>
  <si>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</si>
  <si>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</si>
  <si>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</si>
  <si>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</si>
  <si>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</si>
  <si>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</si>
  <si>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</si>
  <si>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</si>
  <si>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</si>
  <si>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</si>
  <si>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</si>
  <si>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</si>
  <si>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</si>
  <si>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</si>
  <si>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</si>
  <si>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</si>
  <si>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</si>
  <si>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</si>
  <si>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</si>
  <si>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</si>
  <si>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</si>
  <si>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</si>
  <si>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</si>
  <si>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</si>
  <si>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</si>
  <si>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</si>
  <si>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</si>
  <si>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</si>
  <si>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</si>
  <si>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</si>
  <si>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</si>
  <si>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</si>
  <si>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</si>
  <si>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</si>
  <si>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</si>
  <si>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</si>
  <si>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</si>
  <si>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</si>
  <si>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</si>
  <si>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</si>
  <si>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</si>
  <si>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</si>
  <si>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</si>
  <si>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</si>
  <si>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</si>
  <si>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</si>
  <si>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</si>
  <si>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</si>
  <si>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</si>
  <si>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</si>
  <si>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</si>
  <si>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</si>
  <si>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</si>
  <si>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</si>
  <si>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</si>
  <si>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</si>
  <si>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</si>
  <si>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</si>
  <si>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</si>
  <si>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</si>
  <si>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</si>
  <si>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</si>
  <si>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</si>
  <si>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</si>
  <si>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</si>
  <si>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</si>
  <si>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</si>
  <si>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</si>
  <si>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</si>
  <si>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</si>
  <si>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</si>
  <si>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</si>
  <si>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</si>
  <si>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</si>
  <si>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</si>
  <si>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</si>
  <si>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</si>
  <si>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</si>
  <si>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</si>
  <si>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</si>
  <si>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</si>
  <si>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</si>
  <si>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</si>
  <si>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</si>
  <si>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</si>
  <si>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</si>
  <si>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</si>
  <si>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</si>
  <si>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</si>
  <si>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</si>
  <si>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</si>
  <si>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</si>
  <si>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</si>
  <si>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</si>
  <si>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</si>
  <si>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</si>
  <si>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</si>
  <si>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</si>
  <si>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</si>
  <si>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</si>
  <si>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</si>
  <si>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</si>
  <si>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</si>
  <si>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</si>
  <si>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</si>
  <si>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</si>
  <si>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</si>
  <si>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</si>
  <si>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</si>
  <si>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</si>
  <si>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</si>
  <si>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</si>
  <si>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</si>
  <si>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</si>
  <si>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</si>
  <si>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</si>
  <si>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</si>
  <si>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</si>
  <si>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</si>
  <si>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</si>
  <si>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</si>
  <si>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</si>
  <si>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</si>
  <si>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</si>
  <si>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</si>
  <si>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</si>
  <si>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</si>
  <si>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</si>
  <si>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</si>
  <si>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</si>
  <si>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</si>
  <si>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</si>
  <si>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</si>
  <si>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</si>
  <si>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</si>
  <si>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</si>
  <si>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</si>
  <si>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</si>
  <si>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</si>
  <si>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</si>
  <si>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</si>
  <si>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</si>
  <si>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</si>
  <si>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</si>
  <si>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</si>
  <si>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</si>
  <si>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</si>
  <si>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</si>
  <si>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</si>
  <si>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</si>
  <si>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</si>
  <si>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</si>
  <si>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</si>
  <si>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</si>
  <si>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</si>
  <si>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</si>
  <si>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</si>
  <si>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</si>
  <si>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</si>
  <si>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</si>
  <si>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</si>
  <si>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</si>
  <si>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</si>
  <si>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</si>
  <si>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</si>
  <si>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</si>
  <si>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</si>
  <si>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</si>
  <si>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</si>
  <si>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</si>
  <si>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</si>
  <si>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</si>
  <si>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</si>
  <si>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</si>
  <si>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</si>
  <si>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</si>
  <si>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</si>
  <si>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</si>
  <si>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</si>
  <si>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</si>
  <si>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</si>
  <si>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</si>
  <si>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</si>
  <si>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</si>
  <si>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</si>
  <si>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</si>
  <si>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</si>
  <si>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</si>
  <si>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</si>
  <si>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</si>
  <si>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</si>
  <si>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</si>
  <si>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</si>
  <si>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</si>
  <si>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</si>
  <si>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</si>
  <si>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</si>
  <si>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</si>
  <si>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</si>
  <si>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</si>
  <si>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</si>
  <si>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</si>
  <si>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</si>
  <si>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</si>
  <si>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</si>
  <si>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</si>
  <si>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</si>
  <si>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</si>
  <si>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</si>
  <si>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</si>
  <si>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</si>
  <si>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</si>
  <si>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</si>
  <si>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</si>
  <si>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</si>
  <si>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</si>
  <si>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</si>
  <si>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</si>
  <si>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</si>
  <si>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</si>
  <si>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</si>
  <si>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</si>
  <si>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</si>
  <si>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</si>
  <si>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</si>
  <si>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</si>
  <si>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</si>
  <si>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</si>
  <si>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</si>
  <si>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</si>
  <si>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</si>
  <si>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</si>
  <si>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</si>
  <si>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</si>
  <si>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</si>
  <si>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</si>
  <si>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</si>
  <si>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</si>
  <si>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</si>
  <si>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</si>
  <si>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</si>
  <si>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</si>
  <si>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</si>
  <si>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</si>
  <si>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</si>
  <si>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</si>
  <si>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</si>
  <si>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</si>
  <si>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</si>
  <si>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</si>
  <si>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</si>
  <si>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</si>
  <si>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</si>
  <si>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</si>
  <si>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</si>
  <si>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</si>
  <si>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</si>
  <si>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</si>
  <si>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</si>
  <si>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</si>
  <si>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</si>
  <si>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</si>
  <si>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</si>
  <si>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</si>
  <si>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</si>
  <si>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</si>
  <si>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</si>
  <si>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</si>
  <si>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</si>
  <si>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</si>
  <si>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</si>
  <si>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</si>
  <si>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</si>
  <si>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</si>
  <si>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</si>
  <si>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</si>
  <si>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</si>
  <si>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</si>
  <si>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</si>
  <si>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</si>
  <si>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</si>
  <si>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</si>
  <si>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</si>
  <si>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</si>
  <si>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</si>
  <si>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</si>
  <si>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</si>
  <si>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</si>
  <si>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</si>
  <si>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</si>
  <si>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</si>
  <si>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</si>
  <si>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</si>
  <si>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</si>
  <si>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</si>
  <si>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</si>
  <si>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</si>
  <si>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</si>
  <si>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</si>
  <si>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</si>
  <si>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</si>
  <si>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</si>
  <si>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</si>
  <si>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</si>
  <si>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</si>
  <si>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</si>
  <si>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</si>
  <si>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</si>
  <si>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</si>
  <si>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</si>
  <si>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</si>
  <si>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</si>
  <si>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</si>
  <si>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</si>
  <si>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</si>
  <si>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</si>
  <si>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</si>
  <si>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</si>
  <si>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</si>
  <si>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</si>
  <si>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</si>
  <si>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</si>
  <si>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</si>
  <si>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</si>
  <si>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</si>
  <si>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</si>
  <si>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</si>
  <si>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</si>
  <si>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</si>
  <si>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</si>
  <si>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</si>
  <si>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</si>
  <si>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</si>
  <si>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</si>
  <si>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</si>
  <si>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</si>
  <si>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</si>
  <si>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</si>
  <si>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</si>
  <si>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</si>
  <si>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</si>
  <si>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</si>
  <si>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</si>
  <si>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</si>
  <si>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</si>
  <si>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</si>
  <si>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</si>
  <si>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</si>
  <si>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</si>
  <si>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</si>
  <si>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</si>
  <si>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</si>
  <si>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</si>
  <si>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</si>
  <si>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</si>
  <si>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</si>
  <si>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</si>
  <si>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</si>
  <si>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</si>
  <si>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</si>
  <si>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</si>
  <si>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</si>
  <si>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</si>
  <si>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</si>
  <si>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</si>
  <si>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</si>
  <si>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</si>
  <si>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</si>
  <si>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</si>
  <si>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</si>
  <si>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</si>
  <si>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</si>
  <si>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</si>
  <si>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</si>
  <si>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</si>
  <si>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</si>
  <si>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</si>
  <si>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</si>
  <si>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</si>
  <si>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</si>
  <si>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</si>
  <si>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</si>
  <si>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</si>
  <si>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</si>
  <si>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</si>
  <si>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</si>
  <si>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</si>
  <si>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</si>
  <si>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</si>
  <si>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</si>
  <si>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</si>
  <si>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</si>
  <si>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</si>
  <si>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</si>
  <si>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</si>
  <si>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</si>
  <si>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</si>
  <si>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</si>
  <si>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</si>
  <si>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</si>
  <si>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</si>
  <si>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</si>
  <si>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</si>
  <si>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</si>
  <si>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</si>
  <si>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</si>
  <si>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</si>
  <si>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</si>
  <si>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</si>
  <si>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</si>
  <si>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</si>
  <si>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</si>
  <si>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</si>
  <si>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</si>
  <si>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</si>
  <si>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</si>
  <si>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</si>
  <si>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</si>
  <si>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</si>
  <si>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</si>
  <si>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</si>
  <si>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</si>
  <si>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</si>
  <si>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</si>
  <si>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</si>
  <si>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</si>
  <si>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</si>
  <si>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</si>
  <si>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</si>
  <si>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</si>
  <si>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</si>
  <si>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</si>
  <si>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</si>
  <si>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</si>
  <si>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</si>
  <si>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</si>
  <si>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</si>
  <si>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</si>
  <si>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</si>
  <si>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</si>
  <si>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</si>
  <si>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</si>
  <si>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</si>
  <si>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</si>
  <si>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</si>
  <si>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</si>
  <si>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</si>
  <si>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</si>
  <si>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</si>
  <si>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</si>
  <si>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</si>
  <si>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</si>
  <si>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</si>
  <si>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</si>
  <si>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</si>
  <si>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</si>
  <si>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</si>
  <si>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</si>
  <si>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</si>
  <si>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</si>
  <si>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</si>
  <si>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</si>
  <si>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</si>
  <si>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</si>
  <si>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</si>
  <si>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</si>
  <si>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</si>
  <si>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</si>
  <si>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</si>
  <si>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</si>
  <si>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</si>
  <si>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</si>
  <si>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</si>
  <si>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</si>
  <si>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</si>
  <si>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</si>
  <si>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</si>
  <si>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</si>
  <si>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</si>
  <si>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</si>
  <si>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</si>
  <si>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</si>
  <si>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</si>
  <si>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</si>
  <si>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</si>
  <si>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</si>
  <si>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</si>
  <si>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</si>
  <si>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</si>
  <si>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</si>
  <si>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</si>
  <si>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</si>
  <si>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</si>
  <si>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</si>
  <si>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</si>
  <si>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</si>
  <si>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</si>
  <si>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</si>
  <si>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</si>
  <si>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</si>
  <si>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</si>
  <si>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</si>
  <si>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</si>
  <si>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</si>
  <si>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</si>
  <si>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</si>
  <si>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</si>
  <si>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</si>
  <si>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</si>
  <si>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</si>
  <si>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</si>
  <si>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</si>
  <si>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</si>
  <si>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</si>
  <si>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</si>
  <si>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</si>
  <si>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</si>
  <si>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</si>
  <si>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</si>
  <si>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</si>
  <si>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</si>
  <si>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</si>
  <si>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</si>
  <si>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</si>
  <si>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</si>
  <si>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</si>
  <si>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</si>
  <si>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</si>
  <si>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</si>
  <si>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</si>
  <si>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</si>
  <si>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</si>
  <si>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</si>
  <si>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</si>
  <si>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</si>
  <si>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</si>
  <si>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</si>
  <si>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</si>
  <si>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</si>
  <si>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</si>
  <si>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</si>
  <si>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</si>
  <si>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</si>
  <si>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</si>
  <si>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</si>
  <si>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</si>
  <si>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</si>
  <si>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</si>
  <si>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</si>
  <si>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</si>
  <si>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</si>
  <si>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</si>
  <si>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</si>
  <si>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</si>
  <si>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</si>
  <si>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</si>
  <si>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</si>
  <si>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</si>
  <si>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</si>
  <si>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</si>
  <si>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</si>
  <si>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</si>
  <si>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</si>
  <si>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</si>
  <si>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</si>
  <si>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</si>
  <si>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</si>
  <si>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</si>
  <si>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</si>
  <si>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</si>
  <si>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</si>
  <si>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</si>
  <si>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</si>
  <si>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</si>
  <si>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</si>
  <si>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</si>
  <si>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</si>
  <si>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</si>
  <si>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</si>
  <si>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</si>
  <si>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</si>
  <si>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</si>
  <si>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</si>
  <si>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</si>
  <si>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</si>
  <si>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</si>
  <si>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</si>
  <si>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</si>
  <si>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</si>
  <si>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</si>
  <si>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</si>
  <si>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</si>
  <si>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</si>
  <si>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</si>
  <si>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</si>
  <si>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</si>
  <si>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</si>
  <si>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</si>
  <si>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</si>
  <si>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</si>
  <si>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</si>
  <si>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</si>
  <si>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</si>
  <si>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</si>
  <si>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</si>
  <si>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</si>
  <si>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</si>
  <si>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</si>
  <si>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</si>
  <si>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</si>
  <si>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</si>
  <si>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</si>
  <si>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</si>
  <si>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</si>
  <si>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</si>
  <si>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</si>
  <si>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</si>
  <si>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</si>
  <si>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</si>
  <si>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</si>
  <si>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</si>
  <si>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</si>
  <si>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</si>
  <si>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</si>
  <si>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</si>
  <si>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</si>
  <si>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</si>
  <si>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</si>
  <si>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</si>
  <si>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</si>
  <si>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</si>
  <si>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</si>
  <si>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</si>
  <si>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</si>
  <si>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</si>
  <si>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</si>
  <si>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</si>
  <si>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</si>
  <si>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</si>
  <si>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</si>
  <si>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</si>
  <si>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</si>
  <si>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</si>
  <si>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</si>
  <si>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</si>
  <si>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</si>
  <si>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</si>
  <si>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</si>
  <si>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</si>
  <si>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</si>
  <si>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</si>
  <si>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</si>
  <si>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</si>
  <si>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</si>
  <si>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</si>
  <si>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</si>
  <si>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</si>
  <si>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</si>
  <si>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</si>
  <si>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</si>
  <si>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</si>
  <si>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</si>
  <si>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</si>
  <si>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</si>
  <si>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</si>
  <si>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</si>
  <si>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</si>
  <si>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</si>
  <si>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</si>
  <si>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</si>
  <si>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</si>
  <si>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</si>
  <si>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</si>
  <si>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</si>
  <si>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</si>
  <si>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</si>
  <si>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</si>
  <si>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</si>
  <si>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</si>
  <si>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</si>
  <si>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</si>
  <si>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</si>
  <si>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</si>
  <si>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</si>
  <si>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</si>
  <si>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</si>
  <si>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</si>
  <si>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</si>
  <si>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</si>
  <si>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</si>
  <si>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</si>
  <si>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</si>
  <si>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</si>
  <si>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</si>
  <si>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</si>
  <si>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</si>
  <si>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</si>
  <si>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</si>
  <si>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</si>
  <si>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</si>
  <si>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</si>
  <si>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</si>
  <si>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</si>
  <si>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</si>
  <si>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</si>
  <si>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</si>
  <si>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</si>
  <si>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</si>
  <si>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</si>
  <si>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</si>
  <si>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</si>
  <si>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</si>
  <si>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</si>
  <si>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</si>
  <si>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</si>
  <si>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</si>
  <si>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</si>
  <si>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</si>
  <si>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</si>
  <si>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</si>
  <si>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</si>
  <si>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</si>
  <si>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</si>
  <si>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</si>
  <si>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</si>
  <si>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</si>
  <si>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</si>
  <si>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</si>
  <si>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</si>
  <si>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</si>
  <si>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</si>
  <si>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</si>
  <si>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</si>
  <si>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</si>
  <si>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</si>
  <si>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</si>
  <si>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</si>
  <si>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</si>
  <si>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</si>
  <si>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</si>
  <si>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</si>
  <si>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</si>
  <si>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</si>
  <si>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</si>
  <si>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</si>
  <si>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</si>
  <si>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</si>
  <si>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</si>
  <si>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</si>
  <si>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</si>
  <si>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</si>
  <si>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</si>
  <si>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</si>
  <si>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</si>
  <si>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</si>
  <si>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</si>
  <si>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</si>
  <si>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</si>
  <si>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</si>
  <si>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</si>
  <si>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</si>
  <si>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</si>
  <si>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</si>
  <si>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</si>
  <si>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</si>
  <si>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</si>
  <si>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</si>
  <si>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</si>
  <si>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</si>
  <si>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</si>
  <si>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</si>
  <si>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</si>
  <si>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</si>
  <si>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</si>
  <si>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</si>
  <si>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</si>
  <si>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</si>
  <si>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</si>
  <si>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</si>
  <si>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</si>
  <si>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</si>
  <si>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</si>
  <si>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</si>
  <si>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</si>
  <si>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</si>
  <si>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</si>
  <si>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</si>
  <si>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</si>
  <si>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</si>
  <si>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</si>
  <si>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</si>
  <si>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</si>
  <si>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</si>
  <si>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</si>
  <si>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</si>
  <si>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</si>
  <si>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</si>
  <si>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</si>
  <si>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</si>
  <si>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</si>
  <si>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</si>
  <si>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</si>
  <si>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</si>
  <si>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</si>
  <si>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</si>
  <si>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</si>
  <si>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</si>
  <si>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</si>
  <si>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</si>
  <si>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</si>
  <si>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</si>
  <si>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</si>
  <si>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</si>
  <si>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</si>
  <si>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</si>
  <si>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</si>
  <si>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</si>
  <si>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</si>
  <si>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</si>
  <si>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</si>
  <si>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</si>
  <si>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</si>
  <si>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</si>
  <si>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</si>
  <si>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</si>
  <si>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</si>
  <si>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</si>
  <si>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</si>
  <si>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</si>
  <si>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</si>
  <si>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</si>
  <si>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</si>
  <si>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</si>
  <si>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</si>
  <si>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</si>
  <si>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</si>
  <si>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</si>
  <si>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</si>
  <si>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</si>
  <si>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</si>
  <si>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</si>
  <si>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</si>
  <si>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</si>
  <si>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</si>
  <si>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</si>
  <si>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</si>
  <si>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</si>
  <si>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</si>
  <si>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</si>
  <si>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</si>
  <si>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</si>
  <si>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</si>
  <si>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</si>
  <si>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</si>
  <si>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</si>
  <si>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</si>
  <si>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</si>
  <si>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</si>
  <si>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</si>
  <si>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</si>
  <si>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</si>
  <si>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</si>
  <si>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</si>
  <si>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</si>
  <si>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</si>
  <si>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</si>
  <si>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</si>
  <si>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</si>
  <si>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</si>
  <si>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</si>
  <si>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</si>
  <si>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</si>
  <si>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</si>
  <si>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</si>
  <si>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</si>
  <si>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</si>
  <si>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</si>
  <si>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</si>
  <si>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</si>
  <si>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</si>
  <si>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</si>
  <si>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</si>
  <si>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</si>
  <si>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</si>
  <si>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</si>
  <si>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</si>
  <si>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</si>
  <si>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</si>
  <si>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</si>
  <si>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</si>
  <si>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</si>
  <si>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</si>
  <si>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</si>
  <si>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</si>
  <si>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</si>
  <si>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</si>
  <si>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</si>
  <si>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</si>
  <si>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</si>
  <si>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</si>
  <si>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</si>
  <si>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</si>
  <si>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</si>
  <si>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</si>
  <si>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</si>
  <si>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</si>
  <si>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</si>
  <si>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</si>
  <si>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</si>
  <si>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</si>
  <si>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</si>
  <si>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</si>
  <si>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</si>
  <si>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</si>
  <si>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</si>
  <si>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</si>
  <si>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</si>
  <si>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</si>
  <si>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</si>
  <si>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</si>
  <si>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</si>
  <si>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</si>
  <si>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</si>
  <si>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</si>
  <si>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</si>
  <si>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</si>
  <si>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</si>
  <si>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</si>
  <si>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</si>
  <si>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</si>
  <si>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</si>
  <si>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</si>
  <si>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</si>
  <si>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</si>
  <si>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</si>
  <si>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</si>
  <si>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</si>
  <si>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</si>
  <si>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</si>
  <si>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</si>
  <si>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</si>
  <si>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</si>
  <si>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</si>
  <si>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</si>
  <si>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</si>
  <si>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</si>
  <si>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</si>
  <si>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</si>
  <si>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</si>
  <si>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</si>
  <si>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</si>
  <si>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</si>
  <si>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</si>
  <si>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</si>
  <si>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</si>
  <si>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</si>
  <si>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</si>
  <si>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</si>
  <si>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</si>
  <si>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</si>
  <si>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</si>
  <si>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</si>
  <si>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</si>
  <si>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</si>
  <si>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</si>
  <si>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</si>
  <si>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</si>
  <si>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</si>
  <si>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</si>
  <si>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</si>
  <si>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</si>
  <si>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</si>
  <si>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</si>
  <si>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</si>
  <si>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</si>
  <si>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</si>
  <si>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</si>
  <si>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</si>
  <si>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</si>
  <si>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</si>
  <si>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</si>
  <si>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</si>
  <si>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</si>
  <si>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</si>
  <si>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</si>
  <si>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</si>
  <si>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</si>
  <si>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</si>
  <si>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</si>
  <si>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</si>
  <si>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</si>
  <si>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</si>
  <si>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</si>
  <si>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</si>
  <si>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</si>
  <si>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</si>
  <si>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</si>
  <si>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</si>
  <si>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</si>
  <si>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</si>
  <si>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</si>
  <si>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</si>
  <si>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</si>
  <si>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</si>
  <si>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</si>
  <si>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</si>
  <si>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</si>
  <si>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</si>
  <si>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</si>
  <si>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</si>
  <si>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</si>
  <si>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</si>
  <si>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</si>
  <si>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</si>
  <si>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</si>
  <si>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</si>
  <si>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</si>
  <si>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</si>
  <si>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</si>
  <si>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</si>
  <si>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</si>
  <si>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</si>
  <si>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</si>
  <si>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</si>
  <si>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</si>
  <si>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</si>
  <si>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</si>
  <si>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</si>
  <si>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</si>
  <si>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</si>
  <si>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</si>
  <si>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</si>
  <si>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</si>
  <si>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</si>
  <si>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</si>
  <si>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</si>
  <si>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</si>
  <si>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</si>
  <si>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</si>
  <si>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</si>
  <si>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</si>
  <si>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</si>
  <si>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</si>
  <si>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</si>
  <si>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</si>
  <si>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</si>
  <si>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</si>
  <si>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</si>
  <si>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</si>
  <si>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</si>
  <si>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</si>
  <si>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</si>
  <si>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</si>
  <si>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</si>
  <si>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</si>
  <si>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</si>
  <si>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</si>
  <si>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</si>
  <si>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</si>
  <si>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</si>
  <si>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</si>
  <si>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</si>
  <si>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</si>
  <si>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</si>
  <si>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</si>
  <si>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</si>
  <si>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</si>
  <si>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</si>
  <si>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</si>
  <si>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</si>
  <si>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</si>
  <si>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</si>
  <si>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</si>
  <si>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</si>
  <si>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</si>
  <si>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</si>
  <si>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</si>
  <si>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</si>
  <si>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</si>
  <si>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</si>
  <si>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</si>
  <si>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</si>
  <si>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</si>
  <si>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</si>
  <si>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</si>
  <si>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</si>
  <si>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</si>
  <si>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</si>
  <si>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</si>
  <si>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</si>
  <si>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</si>
  <si>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</si>
  <si>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</si>
  <si>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</si>
  <si>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</si>
  <si>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</si>
  <si>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</si>
  <si>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</si>
  <si>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</si>
  <si>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</si>
  <si>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</si>
  <si>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</si>
  <si>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</si>
  <si>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</si>
  <si>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</si>
  <si>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</si>
  <si>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</si>
  <si>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</si>
  <si>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</si>
  <si>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</si>
  <si>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</si>
  <si>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</si>
  <si>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</si>
  <si>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</si>
  <si>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</si>
  <si>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</si>
  <si>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</si>
  <si>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</si>
  <si>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</si>
  <si>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</si>
  <si>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</si>
  <si>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</si>
  <si>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</si>
  <si>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</si>
  <si>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</si>
  <si>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</si>
  <si>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</si>
  <si>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</si>
  <si>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</si>
  <si>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</si>
  <si>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</si>
  <si>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</si>
  <si>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</si>
  <si>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</si>
  <si>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</si>
  <si>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</si>
  <si>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</si>
  <si>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</si>
  <si>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</si>
  <si>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</si>
  <si>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</si>
  <si>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</si>
  <si>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</si>
  <si>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</si>
  <si>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</si>
  <si>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</si>
  <si>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</si>
  <si>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</si>
  <si>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</si>
  <si>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</si>
  <si>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</si>
  <si>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</si>
  <si>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</si>
  <si>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</si>
  <si>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</si>
  <si>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</si>
  <si>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</si>
  <si>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</si>
  <si>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</si>
  <si>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</si>
  <si>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</si>
  <si>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</si>
  <si>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</si>
  <si>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</si>
  <si>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</si>
  <si>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</si>
  <si>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</si>
  <si>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</si>
  <si>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</si>
  <si>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</si>
  <si>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</si>
  <si>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</si>
  <si>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</si>
  <si>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</si>
  <si>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</si>
  <si>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</si>
  <si>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</si>
  <si>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</si>
  <si>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</si>
  <si>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</si>
  <si>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</si>
  <si>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</si>
  <si>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</si>
  <si>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</si>
  <si>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</si>
  <si>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</si>
  <si>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</si>
  <si>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</si>
  <si>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</si>
  <si>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</si>
  <si>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</si>
  <si>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</si>
  <si>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</si>
  <si>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</si>
  <si>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</si>
  <si>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</si>
  <si>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</si>
  <si>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</si>
  <si>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</si>
  <si>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</si>
  <si>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</si>
  <si>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</si>
  <si>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</si>
  <si>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</si>
  <si>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</si>
  <si>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</si>
  <si>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</si>
  <si>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</si>
  <si>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</si>
  <si>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</si>
  <si>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</si>
  <si>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</si>
  <si>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</si>
  <si>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</si>
  <si>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</si>
  <si>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</si>
  <si>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</si>
  <si>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</si>
  <si>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</si>
  <si>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</si>
  <si>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</si>
  <si>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</si>
  <si>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</si>
  <si>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</si>
  <si>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</si>
  <si>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</si>
  <si>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</si>
  <si>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</si>
  <si>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</si>
  <si>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</si>
  <si>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</si>
  <si>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</si>
  <si>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</si>
  <si>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</si>
  <si>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</si>
  <si>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</si>
  <si>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</si>
  <si>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</si>
  <si>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</si>
  <si>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</si>
  <si>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</si>
  <si>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</si>
  <si>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</si>
  <si>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</si>
  <si>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</si>
  <si>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</si>
  <si>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</si>
  <si>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</si>
  <si>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</si>
  <si>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</si>
  <si>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</si>
  <si>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</si>
  <si>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</si>
  <si>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</si>
  <si>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</si>
  <si>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</si>
  <si>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</si>
  <si>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</si>
  <si>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</si>
  <si>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</si>
  <si>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</si>
  <si>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</si>
  <si>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</si>
  <si>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</si>
  <si>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</si>
  <si>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</si>
  <si>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</si>
  <si>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</si>
  <si>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</si>
  <si>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</si>
  <si>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</si>
  <si>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</si>
  <si>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</si>
  <si>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</si>
  <si>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</si>
  <si>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</si>
  <si>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</si>
  <si>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</si>
  <si>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</si>
  <si>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</si>
  <si>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</si>
  <si>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</si>
  <si>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</si>
  <si>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</si>
  <si>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</si>
  <si>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</si>
  <si>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</si>
  <si>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</si>
  <si>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</si>
  <si>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</si>
  <si>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</si>
  <si>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</si>
  <si>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</si>
  <si>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</si>
  <si>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</si>
  <si>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</si>
  <si>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</si>
  <si>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</si>
  <si>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</si>
  <si>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</si>
  <si>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</si>
  <si>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</si>
  <si>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</si>
  <si>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</si>
  <si>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</si>
  <si>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</si>
  <si>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</si>
  <si>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</si>
  <si>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</si>
  <si>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</si>
  <si>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</si>
  <si>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</si>
  <si>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</si>
  <si>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</si>
  <si>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</si>
  <si>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</si>
  <si>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</si>
  <si>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</si>
  <si>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</si>
  <si>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</si>
  <si>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</si>
  <si>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</si>
  <si>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</si>
  <si>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</si>
  <si>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</si>
  <si>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</si>
  <si>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</si>
  <si>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</si>
  <si>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</si>
  <si>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</si>
  <si>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</si>
  <si>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</si>
  <si>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</si>
  <si>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</si>
  <si>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</si>
  <si>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</si>
  <si>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</si>
  <si>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</si>
  <si>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</si>
  <si>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</si>
  <si>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</si>
  <si>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</si>
  <si>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</si>
  <si>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</si>
  <si>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</si>
  <si>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</si>
  <si>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</si>
  <si>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</si>
  <si>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</si>
  <si>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</si>
  <si>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</si>
  <si>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</si>
  <si>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</si>
  <si>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</si>
  <si>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</si>
  <si>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</si>
  <si>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</si>
  <si>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</si>
  <si>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</si>
  <si>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</si>
  <si>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</si>
  <si>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</si>
  <si>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</si>
  <si>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</si>
  <si>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</si>
  <si>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</si>
  <si>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</si>
  <si>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</si>
  <si>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</si>
  <si>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</si>
  <si>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</si>
  <si>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</si>
  <si>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</si>
  <si>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</si>
  <si>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</si>
  <si>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</si>
  <si>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</si>
  <si>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</si>
  <si>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</si>
  <si>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</si>
  <si>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</si>
  <si>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</si>
  <si>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</si>
  <si>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</si>
  <si>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</si>
  <si>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</si>
  <si>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</si>
  <si>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</si>
  <si>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</si>
  <si>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</si>
  <si>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</si>
  <si>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</si>
  <si>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</si>
  <si>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</si>
  <si>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</si>
  <si>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</si>
  <si>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</si>
  <si>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</si>
  <si>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</si>
  <si>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</si>
  <si>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</si>
  <si>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</si>
  <si>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</si>
  <si>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</si>
  <si>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</si>
  <si>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</si>
  <si>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</si>
  <si>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</si>
  <si>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</si>
  <si>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</si>
  <si>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</si>
  <si>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</si>
  <si>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</si>
  <si>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</si>
  <si>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</si>
  <si>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</si>
  <si>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</si>
  <si>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</si>
  <si>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</si>
  <si>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</si>
  <si>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</si>
  <si>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</si>
  <si>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</si>
  <si>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</si>
  <si>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</si>
  <si>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</si>
  <si>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</si>
  <si>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</si>
  <si>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</si>
  <si>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</si>
  <si>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</si>
  <si>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</si>
  <si>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</si>
  <si>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</si>
  <si>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</si>
  <si>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</si>
  <si>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</si>
  <si>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</si>
  <si>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</si>
  <si>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</si>
  <si>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</si>
  <si>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</si>
  <si>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</si>
  <si>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</si>
  <si>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</si>
  <si>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</si>
  <si>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</si>
  <si>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</si>
  <si>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</si>
  <si>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</si>
  <si>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</si>
  <si>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</si>
  <si>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</si>
  <si>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</si>
  <si>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</si>
  <si>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</si>
  <si>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</si>
  <si>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</si>
  <si>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</si>
  <si>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</si>
  <si>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</si>
  <si>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</si>
  <si>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</si>
  <si>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</si>
  <si>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</si>
  <si>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</si>
  <si>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</si>
  <si>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</si>
  <si>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</si>
  <si>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</si>
  <si>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</si>
  <si>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</si>
  <si>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</si>
  <si>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</si>
  <si>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</si>
  <si>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</si>
  <si>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</si>
  <si>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</si>
  <si>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</si>
  <si>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</si>
  <si>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</si>
  <si>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</si>
  <si>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</si>
  <si>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</si>
  <si>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</si>
  <si>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</si>
  <si>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</si>
  <si>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</si>
  <si>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</si>
  <si>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</si>
  <si>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</si>
  <si>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</si>
  <si>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</si>
  <si>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</si>
  <si>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</si>
  <si>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</si>
  <si>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</si>
  <si>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</si>
  <si>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</si>
  <si>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</si>
  <si>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</si>
  <si>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</si>
  <si>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</si>
  <si>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</si>
  <si>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</si>
  <si>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</si>
  <si>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</si>
  <si>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</si>
  <si>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</si>
  <si>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</si>
  <si>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</si>
  <si>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</si>
  <si>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</si>
  <si>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</si>
  <si>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</si>
  <si>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</si>
  <si>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</si>
  <si>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</si>
  <si>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</si>
  <si>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</si>
  <si>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</si>
  <si>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</si>
  <si>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</si>
  <si>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</si>
  <si>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</si>
  <si>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</si>
  <si>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</si>
  <si>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</si>
  <si>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</si>
  <si>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</si>
  <si>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</si>
  <si>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</si>
  <si>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</si>
  <si>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</si>
  <si>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</si>
  <si>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</si>
  <si>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</si>
  <si>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</si>
  <si>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</si>
  <si>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</si>
  <si>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</si>
  <si>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</si>
  <si>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</si>
  <si>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</si>
  <si>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</si>
  <si>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</si>
  <si>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</si>
  <si>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</si>
  <si>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</si>
  <si>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</si>
  <si>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</si>
  <si>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</si>
  <si>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</si>
  <si>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</si>
  <si>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</si>
  <si>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</si>
  <si>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</si>
  <si>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</si>
  <si>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</si>
  <si>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</si>
  <si>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</si>
  <si>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</si>
  <si>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</si>
  <si>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</si>
  <si>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</si>
  <si>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</si>
  <si>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</si>
  <si>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</si>
  <si>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</si>
  <si>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</si>
  <si>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</si>
  <si>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</si>
  <si>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</si>
  <si>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</si>
  <si>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</si>
  <si>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</si>
  <si>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</si>
  <si>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</si>
  <si>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</si>
  <si>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</si>
  <si>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</si>
  <si>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</si>
  <si>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</si>
  <si>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</si>
  <si>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</si>
  <si>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</si>
  <si>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</si>
  <si>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</si>
  <si>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</si>
  <si>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</si>
  <si>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</si>
  <si>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</si>
  <si>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</si>
  <si>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</si>
  <si>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</si>
  <si>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</si>
  <si>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</si>
  <si>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</si>
  <si>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</si>
  <si>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</si>
  <si>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</si>
  <si>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</si>
  <si>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</si>
  <si>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</si>
  <si>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</si>
  <si>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</si>
  <si>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</si>
  <si>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</si>
  <si>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</si>
  <si>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</si>
  <si>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</si>
  <si>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</si>
  <si>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</si>
  <si>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</si>
  <si>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</si>
  <si>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</si>
  <si>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</si>
  <si>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</si>
  <si>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</si>
  <si>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</si>
  <si>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</si>
  <si>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</si>
  <si>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</si>
  <si>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</si>
  <si>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</si>
  <si>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</si>
  <si>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</si>
  <si>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</si>
  <si>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</si>
  <si>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</si>
  <si>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</si>
  <si>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</si>
  <si>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</si>
  <si>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</si>
  <si>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</si>
  <si>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</si>
  <si>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</si>
  <si>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</si>
  <si>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</si>
  <si>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</si>
  <si>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</si>
  <si>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</si>
  <si>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</si>
  <si>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</si>
  <si>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</si>
  <si>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</si>
  <si>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</si>
  <si>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</si>
  <si>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</si>
  <si>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</si>
  <si>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</si>
  <si>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</si>
  <si>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</si>
  <si>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</si>
  <si>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</si>
  <si>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</si>
  <si>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</si>
  <si>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</si>
  <si>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</si>
  <si>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</si>
  <si>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</si>
  <si>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</si>
  <si>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</si>
  <si>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</si>
  <si>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</si>
  <si>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</si>
  <si>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</si>
  <si>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</si>
  <si>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</si>
  <si>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</si>
  <si>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</si>
  <si>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</si>
  <si>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</si>
  <si>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</si>
  <si>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</si>
  <si>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</si>
  <si>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</si>
  <si>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</si>
  <si>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</si>
  <si>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</si>
  <si>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</si>
  <si>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</si>
  <si>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</si>
  <si>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</si>
  <si>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</si>
  <si>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</si>
  <si>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</si>
  <si>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</si>
  <si>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</si>
  <si>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</si>
  <si>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</si>
  <si>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</si>
  <si>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</si>
  <si>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</si>
  <si>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</si>
  <si>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</si>
  <si>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</si>
  <si>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</si>
  <si>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</si>
  <si>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</si>
  <si>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</si>
  <si>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</si>
  <si>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</si>
  <si>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</si>
  <si>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</si>
  <si>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</si>
  <si>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</si>
  <si>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</si>
  <si>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</si>
  <si>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</si>
  <si>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</si>
  <si>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</si>
  <si>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</si>
  <si>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</si>
  <si>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</si>
  <si>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</si>
  <si>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</si>
  <si>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</si>
  <si>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</si>
  <si>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</si>
  <si>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</si>
  <si>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</si>
  <si>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</si>
  <si>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</si>
  <si>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</si>
  <si>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</si>
  <si>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</si>
  <si>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</si>
  <si>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</si>
  <si>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</si>
  <si>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</si>
  <si>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</si>
  <si>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</si>
  <si>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</si>
  <si>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</si>
  <si>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</si>
  <si>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</si>
  <si>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</si>
  <si>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</si>
  <si>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</si>
  <si>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</si>
  <si>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</si>
  <si>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</si>
  <si>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</si>
  <si>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</si>
  <si>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</si>
  <si>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</si>
  <si>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</si>
  <si>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</si>
  <si>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</si>
  <si>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</si>
  <si>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</si>
  <si>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</si>
  <si>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</si>
  <si>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</si>
  <si>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</si>
  <si>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</si>
  <si>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</si>
  <si>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</si>
  <si>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</si>
  <si>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</si>
  <si>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</si>
  <si>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</si>
  <si>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</si>
  <si>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</si>
  <si>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</si>
  <si>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</si>
  <si>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</si>
  <si>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</si>
  <si>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</si>
  <si>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</si>
  <si>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</si>
  <si>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</si>
  <si>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</si>
  <si>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</si>
  <si>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</si>
  <si>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</si>
  <si>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</si>
  <si>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</si>
  <si>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</si>
  <si>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</si>
  <si>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</si>
  <si>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</si>
  <si>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</si>
  <si>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</si>
  <si>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</si>
  <si>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</si>
  <si>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</si>
  <si>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</si>
  <si>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</si>
  <si>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</si>
  <si>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</si>
  <si>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</si>
  <si>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</si>
  <si>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</si>
  <si>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</si>
  <si>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</si>
  <si>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</si>
  <si>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</si>
  <si>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</si>
  <si>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</si>
  <si>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</si>
  <si>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</si>
  <si>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</si>
  <si>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</si>
  <si>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</si>
  <si>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</si>
  <si>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</si>
  <si>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</si>
  <si>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</si>
  <si>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</si>
  <si>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</si>
  <si>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</si>
  <si>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</si>
  <si>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</si>
  <si>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</si>
  <si>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</si>
  <si>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</si>
  <si>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</si>
  <si>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</si>
  <si>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</si>
  <si>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</si>
  <si>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</si>
  <si>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</si>
  <si>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</si>
  <si>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</si>
  <si>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</si>
  <si>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</si>
  <si>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</si>
  <si>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</si>
  <si>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</si>
  <si>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</si>
  <si>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</si>
  <si>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</si>
  <si>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</si>
  <si>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</si>
  <si>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</si>
  <si>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</si>
  <si>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</si>
  <si>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</si>
  <si>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</si>
  <si>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</si>
  <si>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</si>
  <si>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</si>
  <si>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</si>
  <si>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</si>
  <si>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</si>
  <si>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</si>
  <si>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</si>
  <si>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</si>
  <si>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</si>
  <si>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</si>
  <si>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</si>
  <si>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</si>
  <si>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</si>
  <si>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</si>
  <si>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</si>
  <si>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</si>
  <si>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</si>
  <si>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</si>
  <si>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</si>
  <si>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</si>
  <si>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</si>
  <si>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</si>
  <si>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</si>
  <si>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</si>
  <si>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</si>
  <si>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</si>
  <si>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</si>
  <si>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</si>
  <si>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</si>
  <si>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</si>
  <si>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</si>
  <si>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</si>
  <si>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</si>
  <si>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</si>
  <si>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</si>
  <si>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</si>
  <si>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</si>
  <si>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</si>
  <si>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</si>
  <si>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</si>
  <si>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</si>
  <si>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</si>
  <si>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</si>
  <si>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</si>
  <si>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</si>
  <si>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</si>
  <si>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</si>
  <si>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</si>
  <si>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</si>
  <si>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</si>
  <si>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</si>
  <si>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</si>
  <si>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</si>
  <si>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</si>
  <si>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</si>
  <si>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</si>
  <si>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</si>
  <si>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</si>
  <si>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</si>
  <si>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</si>
  <si>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</si>
  <si>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</si>
  <si>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</si>
  <si>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</si>
  <si>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</si>
  <si>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</si>
  <si>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</si>
  <si>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</si>
  <si>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</si>
  <si>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</si>
  <si>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</si>
  <si>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</si>
  <si>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</si>
  <si>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</si>
  <si>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</si>
  <si>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</si>
  <si>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</si>
  <si>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</si>
  <si>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</si>
  <si>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</si>
  <si>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</si>
  <si>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</si>
  <si>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</si>
  <si>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</si>
  <si>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</si>
  <si>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</si>
  <si>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</si>
  <si>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</si>
  <si>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</si>
  <si>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</si>
  <si>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</si>
  <si>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</si>
  <si>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</si>
  <si>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</si>
  <si>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</si>
  <si>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</si>
  <si>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</si>
  <si>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</si>
  <si>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</si>
  <si>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</si>
  <si>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</si>
  <si>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</si>
  <si>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</si>
  <si>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</si>
  <si>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</si>
  <si>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</si>
  <si>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</si>
  <si>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</si>
  <si>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</si>
  <si>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</si>
  <si>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</si>
  <si>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</si>
  <si>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</si>
  <si>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</si>
  <si>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</si>
  <si>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</si>
  <si>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</si>
  <si>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</si>
  <si>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</si>
  <si>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</si>
  <si>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</si>
  <si>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</si>
  <si>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</si>
  <si>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</si>
  <si>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</si>
  <si>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</si>
  <si>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</si>
  <si>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</si>
  <si>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</si>
  <si>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</si>
  <si>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</si>
  <si>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</si>
  <si>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</si>
  <si>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</si>
  <si>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</si>
  <si>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</si>
  <si>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</si>
  <si>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</si>
  <si>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</si>
  <si>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</si>
  <si>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</si>
  <si>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</si>
  <si>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</si>
  <si>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</si>
  <si>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</si>
  <si>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</si>
  <si>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</si>
  <si>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</si>
  <si>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</si>
  <si>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</si>
  <si>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</si>
  <si>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</si>
  <si>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</si>
  <si>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</si>
  <si>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</si>
  <si>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</si>
  <si>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</si>
  <si>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</si>
  <si>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</si>
  <si>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</si>
  <si>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</si>
  <si>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</si>
  <si>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</si>
  <si>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</si>
  <si>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</si>
  <si>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</si>
  <si>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</si>
  <si>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</si>
  <si>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</si>
  <si>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</si>
  <si>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</si>
  <si>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</si>
  <si>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</si>
  <si>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</si>
  <si>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</si>
  <si>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</si>
  <si>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</si>
  <si>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</si>
  <si>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</si>
  <si>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</si>
  <si>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</si>
  <si>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</si>
  <si>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</si>
  <si>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</si>
  <si>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</si>
  <si>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</si>
  <si>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</si>
  <si>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</si>
  <si>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</si>
  <si>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</si>
  <si>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</si>
  <si>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</si>
  <si>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</si>
  <si>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</si>
  <si>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</si>
  <si>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</si>
  <si>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</si>
  <si>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</si>
  <si>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</si>
  <si>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</si>
  <si>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</si>
  <si>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</si>
  <si>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</si>
  <si>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</si>
  <si>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</si>
  <si>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</si>
  <si>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</si>
  <si>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</si>
  <si>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</si>
  <si>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</si>
  <si>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</si>
  <si>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</si>
  <si>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</si>
  <si>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</si>
  <si>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</si>
  <si>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</si>
  <si>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</si>
  <si>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</si>
  <si>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</si>
  <si>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</si>
  <si>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</si>
  <si>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</si>
  <si>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</si>
  <si>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</si>
  <si>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</si>
  <si>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</si>
  <si>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</si>
  <si>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</si>
  <si>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</si>
  <si>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</si>
  <si>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</si>
  <si>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</si>
  <si>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</si>
  <si>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</si>
  <si>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</si>
  <si>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</si>
  <si>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</si>
  <si>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</si>
  <si>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</si>
  <si>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</si>
  <si>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</si>
  <si>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</si>
  <si>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</si>
  <si>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</si>
  <si>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</si>
  <si>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</si>
  <si>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</si>
  <si>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</si>
  <si>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</si>
  <si>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</si>
  <si>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</si>
  <si>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</si>
  <si>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</si>
  <si>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</si>
  <si>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</si>
  <si>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</si>
  <si>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</si>
  <si>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</si>
  <si>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</si>
  <si>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</si>
  <si>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</si>
  <si>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</si>
  <si>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</si>
  <si>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</si>
  <si>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</si>
  <si>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</si>
  <si>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</si>
  <si>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</si>
  <si>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</si>
  <si>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</si>
  <si>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</si>
  <si>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</si>
  <si>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</si>
  <si>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</si>
  <si>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</si>
  <si>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</si>
  <si>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</si>
  <si>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</si>
  <si>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</si>
  <si>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</si>
  <si>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</si>
  <si>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</si>
  <si>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</si>
  <si>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</si>
  <si>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</si>
  <si>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</si>
  <si>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</si>
  <si>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</si>
  <si>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</si>
  <si>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</si>
  <si>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</si>
  <si>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</si>
  <si>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</si>
  <si>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</si>
  <si>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</si>
  <si>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</si>
  <si>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</si>
  <si>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</si>
  <si>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</si>
  <si>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</si>
  <si>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</si>
  <si>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</si>
  <si>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</si>
  <si>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</si>
  <si>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</si>
  <si>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</si>
  <si>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</si>
  <si>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</si>
  <si>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</si>
  <si>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</si>
  <si>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</si>
  <si>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</si>
  <si>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</si>
  <si>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</si>
  <si>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</si>
  <si>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</si>
  <si>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</si>
  <si>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</si>
  <si>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</si>
  <si>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</si>
  <si>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</si>
  <si>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</si>
  <si>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</si>
  <si>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</si>
  <si>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</si>
  <si>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</si>
  <si>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</si>
  <si>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</si>
  <si>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</si>
  <si>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</si>
  <si>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</si>
  <si>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</si>
  <si>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</si>
  <si>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</si>
  <si>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</si>
  <si>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</si>
  <si>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</si>
  <si>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</si>
  <si>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</si>
  <si>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</si>
  <si>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</si>
  <si>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</si>
  <si>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</si>
  <si>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</si>
  <si>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</si>
  <si>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</si>
  <si>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</si>
  <si>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</si>
  <si>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</si>
  <si>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</si>
  <si>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</si>
  <si>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</si>
  <si>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</si>
  <si>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</si>
  <si>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</si>
  <si>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</si>
  <si>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</si>
  <si>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</si>
  <si>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</si>
  <si>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</si>
  <si>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</si>
  <si>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</si>
  <si>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</si>
  <si>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</si>
  <si>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</si>
  <si>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</si>
  <si>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</si>
  <si>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</si>
  <si>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</si>
  <si>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</si>
  <si>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</si>
  <si>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</si>
  <si>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</si>
  <si>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</si>
  <si>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</si>
  <si>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</si>
  <si>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</si>
  <si>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</si>
  <si>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</si>
  <si>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</si>
  <si>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</si>
  <si>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</si>
  <si>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</si>
  <si>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</si>
  <si>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</si>
  <si>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</si>
  <si>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</si>
  <si>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</si>
  <si>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</si>
  <si>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</si>
  <si>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</si>
  <si>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</si>
  <si>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</si>
  <si>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</si>
  <si>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</si>
  <si>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</si>
  <si>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</si>
  <si>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</si>
  <si>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</si>
  <si>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</si>
  <si>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</si>
  <si>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</si>
  <si>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</si>
  <si>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</si>
  <si>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</si>
  <si>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</si>
  <si>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</si>
  <si>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</si>
  <si>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</si>
  <si>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</si>
  <si>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</si>
  <si>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</si>
  <si>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</si>
  <si>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</si>
  <si>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</si>
  <si>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</si>
  <si>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</si>
  <si>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</si>
  <si>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</si>
  <si>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</si>
  <si>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</si>
  <si>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</si>
  <si>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</si>
  <si>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</si>
  <si>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</si>
  <si>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</si>
  <si>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</si>
  <si>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</si>
  <si>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</si>
  <si>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</si>
  <si>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</si>
  <si>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</si>
  <si>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</si>
  <si>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</si>
  <si>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</si>
  <si>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</si>
  <si>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</si>
  <si>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</si>
  <si>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</si>
  <si>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</si>
  <si>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</si>
  <si>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</si>
  <si>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</si>
  <si>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</si>
  <si>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</si>
  <si>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</si>
  <si>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</si>
  <si>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</si>
  <si>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</si>
  <si>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</si>
  <si>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</si>
  <si>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</si>
  <si>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</si>
  <si>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</si>
  <si>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</si>
  <si>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</si>
  <si>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</si>
  <si>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</si>
  <si>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</si>
  <si>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</si>
  <si>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</si>
  <si>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</si>
  <si>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</si>
  <si>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</si>
  <si>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</si>
  <si>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</si>
  <si>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</si>
  <si>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</si>
  <si>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</si>
  <si>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</si>
  <si>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</si>
  <si>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</si>
  <si>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</si>
  <si>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</si>
  <si>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</si>
  <si>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</si>
  <si>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</si>
  <si>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</si>
  <si>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</si>
  <si>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</si>
  <si>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</si>
  <si>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</si>
  <si>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</si>
  <si>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</si>
  <si>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</si>
  <si>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</si>
  <si>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</si>
  <si>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</si>
  <si>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</si>
  <si>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</si>
  <si>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</si>
  <si>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</si>
  <si>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</si>
  <si>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</si>
  <si>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</si>
  <si>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</si>
  <si>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</si>
  <si>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</si>
  <si>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</si>
  <si>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</si>
  <si>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</si>
  <si>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</si>
  <si>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</si>
  <si>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</si>
  <si>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</si>
  <si>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</si>
  <si>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</si>
  <si>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</si>
  <si>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</si>
  <si>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</si>
  <si>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</si>
  <si>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</si>
  <si>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</si>
  <si>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</si>
  <si>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</si>
  <si>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</si>
  <si>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</si>
  <si>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</si>
  <si>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</si>
  <si>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</si>
  <si>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</si>
  <si>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</si>
  <si>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</si>
  <si>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</si>
  <si>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</si>
  <si>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</si>
  <si>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</si>
  <si>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</si>
  <si>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</si>
  <si>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</si>
  <si>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</si>
  <si>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</si>
  <si>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</si>
  <si>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</si>
  <si>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</si>
  <si>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</si>
  <si>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</si>
  <si>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</si>
  <si>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</si>
  <si>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</si>
  <si>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</si>
  <si>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</si>
  <si>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</si>
  <si>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</si>
  <si>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</si>
  <si>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</si>
  <si>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</si>
  <si>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</si>
  <si>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</si>
  <si>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</si>
  <si>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</si>
  <si>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</si>
  <si>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</si>
  <si>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</si>
  <si>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</si>
  <si>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</si>
  <si>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</si>
  <si>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</si>
  <si>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</si>
  <si>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</si>
  <si>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</si>
  <si>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</si>
  <si>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</si>
  <si>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</si>
  <si>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</si>
  <si>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</si>
  <si>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</si>
  <si>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</si>
  <si>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</si>
  <si>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</si>
  <si>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</si>
  <si>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</si>
  <si>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</si>
  <si>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</si>
  <si>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</si>
  <si>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</si>
  <si>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</si>
  <si>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</si>
  <si>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</si>
  <si>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</si>
  <si>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</si>
  <si>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</si>
  <si>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</si>
  <si>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</si>
  <si>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</si>
  <si>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</si>
  <si>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</si>
  <si>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</si>
  <si>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</si>
  <si>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</si>
  <si>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</si>
  <si>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</si>
  <si>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</si>
  <si>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</si>
  <si>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</si>
  <si>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</si>
  <si>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</si>
  <si>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</si>
  <si>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</si>
  <si>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</si>
  <si>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</si>
  <si>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</si>
  <si>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</si>
  <si>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</si>
  <si>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</si>
  <si>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</si>
  <si>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</si>
  <si>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</si>
  <si>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</si>
  <si>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</si>
  <si>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</si>
  <si>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</si>
  <si>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</si>
  <si>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</si>
  <si>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</si>
  <si>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</si>
  <si>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</si>
  <si>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</si>
  <si>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</si>
  <si>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</si>
  <si>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</si>
  <si>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</si>
  <si>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</si>
  <si>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</si>
  <si>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</si>
  <si>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</si>
  <si>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</si>
  <si>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</si>
  <si>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</si>
  <si>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</si>
  <si>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</si>
  <si>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</si>
  <si>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</si>
  <si>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</si>
  <si>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</si>
  <si>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</si>
  <si>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</si>
  <si>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</si>
  <si>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</si>
  <si>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</si>
  <si>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</si>
  <si>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</si>
  <si>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</si>
  <si>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</si>
  <si>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</si>
  <si>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</si>
  <si>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</si>
  <si>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</si>
  <si>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</si>
  <si>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</si>
  <si>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</si>
  <si>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</si>
  <si>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</si>
  <si>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</si>
  <si>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</si>
  <si>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</si>
  <si>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</si>
  <si>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</si>
  <si>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</si>
  <si>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</si>
  <si>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</si>
  <si>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</si>
  <si>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</si>
  <si>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</si>
  <si>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</si>
  <si>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</si>
  <si>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</si>
  <si>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</si>
  <si>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</si>
  <si>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</si>
  <si>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</si>
  <si>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</si>
  <si>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</si>
  <si>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</si>
  <si>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</si>
  <si>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</si>
  <si>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</si>
  <si>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</si>
  <si>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</si>
  <si>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</si>
  <si>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</si>
  <si>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</si>
  <si>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</si>
  <si>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</si>
  <si>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</si>
  <si>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</si>
  <si>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</si>
  <si>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</si>
  <si>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</si>
  <si>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</si>
  <si>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</si>
  <si>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</si>
  <si>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</si>
  <si>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</si>
  <si>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</si>
  <si>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</si>
  <si>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</si>
  <si>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</si>
  <si>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</si>
  <si>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</si>
  <si>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</si>
  <si>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</si>
  <si>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</si>
  <si>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</si>
  <si>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</si>
  <si>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</si>
  <si>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</si>
  <si>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</si>
  <si>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</si>
  <si>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</si>
  <si>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</si>
  <si>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</si>
  <si>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</si>
  <si>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</si>
  <si>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</si>
  <si>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</si>
  <si>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</si>
  <si>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</si>
  <si>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</si>
  <si>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</si>
  <si>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</si>
  <si>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</si>
  <si>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</si>
  <si>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</si>
  <si>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</si>
  <si>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</si>
  <si>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</si>
  <si>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</si>
  <si>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</si>
  <si>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</si>
  <si>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</si>
  <si>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</si>
  <si>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</si>
  <si>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</si>
  <si>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</si>
  <si>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</si>
  <si>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</si>
  <si>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</si>
  <si>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</si>
  <si>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</si>
  <si>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</si>
  <si>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</si>
  <si>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</si>
  <si>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</si>
  <si>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</si>
  <si>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</si>
  <si>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</si>
  <si>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</si>
  <si>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</si>
  <si>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</si>
  <si>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</si>
  <si>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</si>
  <si>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</si>
  <si>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</si>
  <si>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</si>
  <si>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</si>
  <si>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</si>
  <si>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</si>
  <si>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</si>
  <si>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</si>
  <si>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</si>
  <si>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</si>
  <si>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</si>
  <si>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</si>
  <si>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</si>
  <si>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</si>
  <si>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</si>
  <si>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</si>
  <si>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</si>
  <si>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</si>
  <si>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</si>
  <si>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</si>
  <si>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</si>
  <si>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</si>
  <si>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</si>
  <si>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</si>
  <si>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</si>
  <si>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</si>
  <si>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</si>
  <si>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</si>
  <si>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</si>
  <si>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</si>
  <si>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</si>
  <si>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</si>
  <si>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</si>
  <si>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</si>
  <si>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</si>
  <si>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</si>
  <si>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</si>
  <si>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</si>
  <si>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</si>
  <si>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</si>
  <si>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</si>
  <si>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</si>
  <si>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</si>
  <si>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</si>
  <si>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</si>
  <si>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</si>
  <si>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</si>
  <si>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</si>
  <si>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</si>
  <si>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</si>
  <si>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</si>
  <si>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</si>
  <si>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</si>
  <si>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</si>
  <si>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</si>
  <si>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</si>
  <si>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</si>
  <si>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</si>
  <si>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</si>
  <si>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</si>
  <si>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</si>
  <si>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</si>
  <si>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</si>
  <si>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</si>
  <si>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</si>
  <si>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</si>
  <si>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</si>
  <si>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</si>
  <si>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</si>
  <si>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</si>
  <si>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</si>
  <si>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</si>
  <si>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</si>
  <si>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</si>
  <si>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</si>
  <si>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</si>
  <si>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</si>
  <si>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</si>
  <si>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</si>
  <si>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</si>
  <si>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</si>
  <si>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</si>
  <si>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</si>
  <si>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</si>
  <si>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</si>
  <si>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</si>
  <si>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</si>
  <si>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</si>
  <si>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</si>
  <si>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</si>
  <si>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</si>
  <si>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</si>
  <si>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</si>
  <si>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</si>
  <si>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</si>
  <si>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</si>
  <si>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</si>
  <si>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</si>
  <si>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</si>
  <si>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</si>
  <si>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</si>
  <si>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</si>
  <si>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</si>
  <si>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</si>
  <si>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</si>
  <si>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</si>
  <si>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</si>
  <si>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</si>
  <si>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</si>
  <si>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</si>
  <si>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</si>
  <si>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</si>
  <si>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</si>
  <si>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</si>
  <si>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</si>
  <si>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</si>
  <si>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</si>
  <si>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</si>
  <si>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</si>
  <si>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</si>
  <si>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</si>
  <si>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</si>
  <si>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</si>
  <si>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</si>
  <si>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</si>
  <si>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</si>
  <si>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</si>
  <si>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</si>
  <si>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</si>
  <si>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</si>
  <si>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</si>
  <si>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</si>
  <si>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</si>
  <si>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</si>
  <si>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</si>
  <si>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</si>
  <si>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</si>
  <si>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</si>
  <si>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</si>
  <si>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</si>
  <si>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</si>
  <si>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</si>
  <si>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</si>
  <si>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</si>
  <si>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</si>
  <si>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</si>
  <si>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</si>
  <si>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</si>
  <si>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</si>
  <si>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</si>
  <si>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</si>
  <si>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</si>
  <si>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</si>
  <si>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</si>
  <si>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</si>
  <si>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</si>
  <si>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</si>
  <si>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</si>
  <si>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</si>
  <si>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</si>
  <si>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</si>
  <si>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</si>
  <si>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</si>
  <si>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</si>
  <si>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</si>
  <si>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</si>
  <si>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</si>
  <si>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</si>
  <si>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</si>
  <si>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</si>
  <si>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</si>
  <si>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</si>
  <si>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</si>
  <si>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</si>
  <si>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</si>
  <si>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</si>
  <si>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</si>
  <si>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</si>
  <si>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</si>
  <si>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</si>
  <si>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</si>
  <si>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</si>
  <si>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</si>
  <si>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</si>
  <si>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</si>
  <si>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</si>
  <si>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</si>
  <si>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</si>
  <si>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</si>
  <si>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</si>
  <si>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</si>
  <si>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</si>
  <si>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</si>
  <si>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</si>
  <si>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</si>
  <si>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</si>
  <si>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</si>
  <si>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</si>
  <si>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</si>
  <si>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</si>
  <si>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</si>
  <si>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</si>
  <si>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</si>
  <si>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</si>
  <si>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</si>
  <si>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</si>
  <si>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</si>
  <si>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</si>
  <si>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</si>
  <si>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</si>
  <si>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</si>
  <si>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</si>
  <si>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</si>
  <si>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</si>
  <si>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</si>
  <si>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</si>
  <si>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</si>
  <si>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</si>
  <si>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</si>
  <si>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</si>
  <si>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</si>
  <si>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</si>
  <si>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</si>
  <si>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</si>
  <si>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</si>
  <si>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</si>
  <si>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</si>
  <si>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</si>
  <si>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</si>
  <si>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</si>
  <si>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</si>
  <si>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</si>
  <si>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</si>
  <si>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</si>
  <si>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</si>
  <si>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</si>
  <si>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</si>
  <si>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</si>
  <si>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</si>
  <si>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</si>
  <si>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</si>
  <si>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</si>
  <si>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</si>
  <si>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</si>
  <si>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</si>
  <si>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</si>
  <si>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</si>
  <si>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</si>
  <si>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</si>
  <si>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</si>
  <si>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</si>
  <si>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</si>
  <si>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</si>
  <si>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</si>
  <si>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</si>
  <si>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</si>
  <si>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</si>
  <si>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</si>
  <si>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</si>
  <si>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</si>
  <si>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</si>
  <si>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</si>
  <si>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</si>
  <si>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</si>
  <si>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</si>
  <si>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</si>
  <si>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</si>
  <si>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</si>
  <si>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</si>
  <si>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</si>
  <si>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</si>
  <si>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</si>
  <si>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</si>
  <si>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</si>
  <si>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</si>
  <si>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</si>
  <si>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</si>
  <si>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</si>
  <si>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</si>
  <si>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</si>
  <si>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</si>
  <si>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</si>
  <si>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</si>
  <si>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</si>
  <si>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</si>
  <si>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</si>
  <si>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</si>
  <si>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</si>
  <si>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</si>
  <si>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</si>
  <si>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</si>
  <si>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</si>
  <si>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</si>
  <si>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</si>
  <si>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</si>
  <si>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</si>
  <si>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</si>
  <si>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</si>
  <si>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</si>
  <si>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</si>
  <si>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</si>
  <si>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</si>
  <si>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</si>
  <si>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</si>
  <si>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</si>
  <si>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</si>
  <si>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</si>
  <si>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</si>
  <si>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</si>
  <si>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</si>
  <si>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</si>
  <si>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</si>
  <si>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</si>
  <si>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</si>
  <si>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</si>
  <si>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</si>
  <si>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</si>
  <si>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</si>
  <si>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</si>
  <si>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</si>
  <si>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</si>
  <si>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</si>
  <si>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</si>
  <si>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</si>
  <si>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</si>
  <si>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</si>
  <si>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</si>
  <si>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</si>
  <si>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</si>
  <si>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</si>
  <si>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</si>
  <si>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</si>
  <si>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</si>
  <si>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</si>
  <si>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</si>
  <si>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</si>
  <si>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</si>
  <si>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</si>
  <si>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</si>
  <si>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</si>
  <si>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</si>
  <si>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</si>
  <si>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</si>
  <si>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</si>
  <si>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</si>
  <si>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</si>
  <si>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</si>
  <si>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</si>
  <si>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</si>
  <si>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</si>
  <si>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</si>
  <si>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</si>
  <si>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</si>
  <si>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</si>
  <si>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</si>
  <si>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</si>
  <si>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</si>
  <si>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</si>
  <si>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</si>
  <si>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</si>
  <si>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</si>
  <si>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</si>
  <si>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</si>
  <si>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</si>
  <si>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</si>
  <si>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</si>
  <si>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</si>
  <si>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</si>
  <si>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</si>
  <si>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</si>
  <si>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</si>
  <si>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</si>
  <si>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</si>
  <si>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</si>
  <si>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</si>
  <si>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</si>
  <si>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</si>
  <si>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</si>
  <si>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</si>
  <si>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</si>
  <si>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</si>
  <si>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</si>
  <si>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</si>
  <si>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</si>
  <si>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</si>
  <si>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</si>
  <si>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</si>
  <si>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</si>
  <si>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</si>
  <si>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</si>
  <si>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</si>
  <si>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</si>
  <si>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</si>
  <si>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</si>
  <si>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</si>
  <si>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</si>
  <si>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</si>
  <si>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</si>
  <si>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</si>
  <si>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</si>
  <si>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</si>
  <si>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</si>
  <si>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</si>
  <si>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</si>
  <si>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</si>
  <si>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</si>
  <si>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</si>
  <si>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</si>
  <si>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</si>
  <si>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</si>
  <si>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</si>
  <si>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</si>
  <si>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</si>
  <si>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</si>
  <si>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</si>
  <si>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</si>
  <si>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</si>
  <si>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</si>
  <si>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</si>
  <si>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</si>
  <si>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</si>
  <si>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</si>
  <si>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</si>
  <si>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</si>
  <si>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</si>
  <si>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</si>
  <si>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</si>
  <si>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</si>
  <si>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</si>
  <si>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</si>
  <si>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</si>
  <si>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</si>
  <si>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</si>
  <si>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</si>
  <si>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</si>
  <si>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</si>
  <si>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</si>
  <si>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</si>
  <si>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</si>
  <si>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</si>
  <si>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</si>
  <si>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</si>
  <si>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</si>
  <si>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</si>
  <si>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</si>
  <si>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</si>
  <si>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</si>
  <si>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</si>
  <si>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</si>
  <si>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</si>
  <si>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</si>
  <si>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</si>
  <si>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</si>
  <si>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</si>
  <si>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</si>
  <si>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</si>
  <si>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</si>
  <si>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</si>
  <si>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</si>
  <si>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</si>
  <si>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</si>
  <si>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</si>
  <si>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</si>
  <si>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</si>
  <si>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</si>
  <si>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</si>
  <si>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</si>
  <si>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</si>
  <si>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</si>
  <si>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</si>
  <si>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</si>
  <si>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</si>
  <si>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</si>
  <si>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</si>
  <si>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</si>
  <si>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</si>
  <si>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</si>
  <si>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</si>
  <si>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</si>
  <si>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</si>
  <si>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</si>
  <si>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</si>
  <si>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</si>
  <si>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</si>
  <si>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</si>
  <si>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</si>
  <si>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</si>
  <si>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</si>
  <si>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</si>
  <si>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</si>
  <si>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</si>
  <si>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</si>
  <si>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</si>
  <si>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</si>
  <si>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</si>
  <si>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</si>
  <si>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</si>
  <si>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</si>
  <si>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</si>
  <si>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</si>
  <si>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</si>
  <si>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</si>
  <si>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</si>
  <si>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</si>
  <si>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</si>
  <si>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</si>
  <si>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</si>
  <si>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</si>
  <si>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</si>
  <si>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</si>
  <si>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</si>
  <si>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</si>
  <si>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</si>
  <si>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</si>
  <si>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</si>
  <si>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</si>
  <si>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</si>
  <si>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</si>
  <si>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</si>
  <si>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</si>
  <si>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</si>
  <si>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</si>
  <si>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</si>
  <si>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</si>
  <si>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</si>
  <si>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</si>
  <si>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</si>
  <si>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</si>
  <si>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</si>
  <si>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</si>
  <si>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</si>
  <si>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</si>
  <si>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</si>
  <si>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</si>
  <si>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</si>
  <si>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</si>
  <si>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</si>
  <si>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</si>
  <si>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</si>
  <si>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</si>
  <si>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</si>
  <si>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</si>
  <si>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</si>
  <si>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</si>
  <si>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</si>
  <si>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</si>
  <si>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</si>
  <si>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</si>
  <si>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</si>
  <si>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</si>
  <si>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</si>
  <si>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</si>
  <si>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</si>
  <si>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</si>
  <si>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</si>
  <si>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</si>
  <si>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</si>
  <si>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</si>
  <si>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</si>
  <si>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</si>
  <si>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</si>
  <si>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</si>
  <si>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</si>
  <si>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</si>
  <si>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</si>
  <si>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</si>
  <si>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</si>
  <si>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</si>
  <si>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</si>
  <si>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</si>
  <si>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</si>
  <si>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</si>
  <si>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</si>
  <si>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</si>
  <si>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</si>
  <si>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</si>
  <si>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</si>
  <si>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</si>
  <si>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</si>
  <si>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</si>
  <si>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</si>
  <si>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</si>
  <si>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</si>
  <si>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</si>
  <si>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</si>
  <si>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</si>
  <si>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</si>
  <si>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</si>
  <si>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</si>
  <si>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</si>
  <si>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</si>
  <si>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</si>
  <si>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</si>
  <si>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</si>
  <si>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</si>
  <si>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</si>
  <si>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</si>
  <si>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</si>
  <si>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</si>
  <si>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</si>
  <si>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</si>
  <si>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</si>
  <si>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</si>
  <si>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</si>
  <si>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</si>
  <si>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</si>
  <si>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</si>
  <si>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</si>
  <si>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</si>
  <si>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</si>
  <si>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</si>
  <si>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</si>
  <si>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</si>
  <si>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</si>
  <si>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</si>
  <si>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</si>
  <si>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</si>
  <si>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</si>
  <si>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</si>
  <si>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</si>
  <si>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</si>
  <si>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</si>
  <si>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</si>
  <si>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</si>
  <si>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</si>
  <si>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</si>
  <si>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</si>
  <si>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</si>
  <si>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</si>
  <si>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</si>
  <si>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</si>
  <si>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</si>
  <si>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</si>
  <si>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</si>
  <si>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</si>
  <si>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</si>
  <si>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</si>
  <si>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</si>
  <si>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</si>
  <si>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</si>
  <si>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</si>
  <si>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</si>
  <si>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</si>
  <si>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</si>
  <si>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</si>
  <si>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</si>
  <si>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</si>
  <si>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</si>
  <si>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</si>
  <si>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</si>
  <si>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</si>
  <si>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</si>
  <si>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</si>
  <si>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</si>
  <si>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</si>
  <si>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</si>
  <si>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</si>
  <si>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</si>
  <si>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</si>
  <si>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</si>
  <si>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</si>
  <si>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</si>
  <si>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</si>
  <si>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</si>
  <si>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</si>
  <si>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</si>
  <si>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</si>
  <si>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</si>
  <si>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</si>
  <si>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</si>
  <si>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</si>
  <si>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</si>
  <si>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</si>
  <si>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</si>
  <si>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</si>
  <si>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</si>
  <si>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</si>
  <si>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</si>
  <si>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</si>
  <si>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</si>
  <si>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</si>
  <si>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</si>
  <si>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</si>
  <si>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</si>
  <si>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</si>
  <si>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</si>
  <si>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</si>
  <si>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</si>
  <si>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</si>
  <si>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</si>
  <si>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</si>
  <si>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</si>
  <si>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</si>
  <si>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</si>
  <si>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</si>
  <si>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</si>
  <si>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</si>
  <si>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</si>
  <si>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</si>
  <si>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</si>
  <si>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</si>
  <si>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</si>
  <si>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</si>
  <si>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</si>
  <si>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</si>
  <si>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</si>
  <si>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</si>
  <si>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</si>
  <si>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</si>
  <si>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</si>
  <si>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</si>
  <si>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</si>
  <si>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</si>
  <si>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</si>
  <si>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</si>
  <si>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</si>
  <si>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</si>
  <si>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</si>
  <si>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</si>
  <si>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</si>
  <si>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</si>
  <si>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</si>
  <si>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</si>
  <si>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</si>
  <si>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</si>
  <si>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</si>
  <si>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</si>
  <si>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</si>
  <si>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</si>
  <si>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</si>
  <si>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</si>
  <si>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</si>
  <si>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</si>
  <si>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</si>
  <si>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</si>
  <si>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</si>
  <si>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</si>
  <si>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</si>
  <si>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</si>
  <si>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</si>
  <si>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</si>
  <si>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</si>
  <si>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</si>
  <si>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</si>
  <si>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</si>
  <si>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</si>
  <si>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</si>
  <si>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</si>
  <si>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</si>
  <si>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</si>
  <si>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</si>
  <si>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</si>
  <si>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</si>
  <si>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</si>
  <si>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</si>
  <si>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</si>
  <si>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</si>
  <si>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</si>
  <si>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</si>
  <si>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</si>
  <si>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</si>
  <si>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</si>
  <si>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</si>
  <si>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</si>
  <si>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</si>
  <si>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</si>
  <si>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</si>
  <si>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</si>
  <si>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</si>
  <si>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</si>
  <si>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</si>
  <si>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</si>
  <si>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</si>
  <si>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</si>
  <si>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</si>
  <si>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</si>
  <si>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</si>
  <si>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</si>
  <si>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</si>
  <si>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</si>
  <si>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</si>
  <si>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</si>
  <si>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</si>
  <si>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</si>
  <si>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</si>
  <si>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</si>
  <si>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</si>
  <si>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</si>
  <si>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</si>
  <si>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</si>
  <si>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</si>
  <si>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</si>
  <si>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</si>
  <si>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</si>
  <si>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</si>
  <si>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</si>
  <si>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</si>
  <si>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</si>
  <si>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</si>
  <si>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</si>
  <si>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</si>
  <si>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</si>
  <si>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</si>
  <si>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</si>
  <si>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</si>
  <si>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</si>
  <si>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</si>
  <si>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</si>
  <si>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</si>
  <si>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</si>
  <si>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</si>
  <si>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</si>
  <si>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</si>
  <si>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</si>
  <si>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</si>
  <si>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</si>
  <si>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</si>
  <si>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</si>
  <si>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</si>
  <si>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</si>
  <si>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</si>
  <si>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</si>
  <si>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</si>
  <si>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</si>
  <si>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</si>
  <si>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</si>
  <si>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</si>
  <si>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</si>
  <si>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</si>
  <si>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</si>
  <si>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</si>
  <si>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</si>
  <si>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</si>
  <si>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</si>
  <si>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</si>
  <si>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</si>
  <si>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</si>
  <si>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</si>
  <si>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</si>
  <si>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</si>
  <si>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</si>
  <si>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</si>
  <si>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</si>
  <si>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</si>
  <si>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</si>
  <si>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</si>
  <si>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</si>
  <si>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</si>
  <si>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</si>
  <si>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</si>
  <si>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</si>
  <si>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</si>
  <si>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</si>
  <si>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</si>
  <si>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</si>
  <si>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</si>
  <si>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</si>
  <si>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</si>
  <si>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</si>
  <si>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</si>
  <si>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</si>
  <si>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</si>
  <si>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</si>
  <si>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</si>
  <si>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</si>
  <si>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</si>
  <si>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</si>
  <si>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</si>
  <si>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</si>
  <si>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</si>
  <si>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</si>
  <si>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</si>
  <si>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</si>
  <si>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</si>
  <si>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</si>
  <si>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</si>
  <si>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</si>
  <si>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</si>
  <si>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</si>
  <si>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</si>
  <si>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</si>
  <si>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</si>
  <si>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</si>
  <si>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</si>
  <si>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</si>
  <si>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</si>
  <si>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</si>
  <si>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</si>
  <si>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</si>
  <si>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</si>
  <si>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</si>
  <si>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</si>
  <si>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</si>
  <si>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</si>
  <si>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</si>
  <si>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</si>
  <si>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</si>
  <si>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</si>
  <si>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</si>
  <si>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</si>
  <si>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</si>
  <si>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</si>
  <si>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</si>
  <si>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</si>
  <si>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</si>
  <si>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</si>
  <si>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</si>
  <si>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</si>
  <si>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</si>
  <si>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</si>
  <si>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</si>
  <si>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</si>
  <si>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</si>
  <si>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</si>
  <si>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</si>
  <si>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</si>
  <si>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</si>
  <si>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</si>
  <si>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</si>
  <si>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</si>
  <si>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</si>
  <si>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</si>
  <si>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</si>
  <si>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</si>
  <si>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</si>
  <si>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</si>
  <si>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</si>
  <si>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</si>
  <si>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</si>
  <si>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</si>
  <si>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</si>
  <si>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</si>
  <si>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</si>
  <si>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</si>
  <si>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</si>
  <si>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</si>
  <si>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</si>
  <si>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</si>
  <si>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</si>
  <si>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</si>
  <si>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</si>
  <si>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</si>
  <si>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</si>
  <si>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</si>
  <si>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</si>
  <si>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</si>
  <si>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</si>
  <si>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</si>
  <si>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</si>
  <si>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</si>
  <si>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</si>
  <si>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</si>
  <si>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</si>
  <si>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</si>
  <si>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</si>
  <si>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</si>
  <si>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</si>
  <si>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</si>
  <si>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</si>
  <si>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</si>
  <si>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</si>
  <si>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</si>
  <si>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</si>
  <si>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</si>
  <si>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</si>
  <si>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</si>
  <si>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</si>
  <si>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</si>
  <si>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</si>
  <si>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</si>
  <si>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</si>
  <si>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</si>
  <si>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</si>
  <si>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</si>
  <si>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</si>
  <si>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</si>
  <si>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</si>
  <si>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</si>
  <si>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</si>
  <si>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</si>
  <si>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</si>
  <si>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</si>
  <si>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</si>
  <si>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</si>
  <si>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</si>
  <si>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</si>
  <si>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</si>
  <si>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</si>
  <si>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</si>
  <si>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</si>
  <si>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</si>
  <si>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</si>
  <si>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</si>
  <si>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</si>
  <si>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</si>
  <si>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</si>
  <si>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</si>
  <si>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</si>
  <si>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</si>
  <si>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</si>
  <si>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</si>
  <si>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</si>
  <si>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</si>
  <si>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</si>
  <si>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</si>
  <si>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</si>
  <si>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</si>
  <si>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</si>
  <si>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</si>
  <si>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</si>
  <si>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</si>
  <si>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</si>
  <si>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</si>
  <si>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</si>
  <si>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</si>
  <si>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</si>
  <si>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</si>
  <si>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</si>
  <si>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</si>
  <si>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</si>
  <si>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</si>
  <si>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</si>
  <si>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</si>
  <si>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</si>
  <si>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</si>
  <si>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</si>
  <si>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</si>
  <si>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</si>
  <si>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</si>
  <si>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</si>
  <si>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</si>
  <si>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</si>
  <si>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</si>
  <si>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</si>
  <si>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</si>
  <si>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</si>
  <si>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</si>
  <si>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</si>
  <si>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</si>
  <si>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</si>
  <si>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</si>
  <si>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</si>
  <si>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</si>
  <si>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</si>
  <si>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</si>
  <si>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</si>
  <si>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</si>
  <si>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</si>
  <si>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</si>
  <si>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</si>
  <si>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</si>
  <si>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</si>
  <si>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</si>
  <si>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</si>
  <si>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</si>
  <si>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</si>
  <si>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</si>
  <si>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</si>
  <si>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</si>
  <si>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</si>
  <si>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</si>
  <si>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</si>
  <si>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</si>
  <si>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</si>
  <si>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</si>
  <si>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</si>
  <si>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</si>
  <si>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</si>
  <si>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</si>
  <si>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</si>
  <si>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</si>
  <si>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</si>
  <si>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</si>
  <si>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</si>
  <si>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</si>
  <si>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</si>
  <si>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</si>
  <si>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</si>
  <si>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</si>
  <si>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</si>
  <si>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</si>
  <si>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</si>
  <si>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</si>
  <si>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</si>
  <si>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</si>
  <si>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</si>
  <si>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</si>
  <si>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</si>
  <si>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</si>
  <si>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</si>
  <si>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</si>
  <si>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</si>
  <si>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</si>
  <si>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</si>
  <si>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</si>
  <si>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</si>
  <si>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</si>
  <si>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</si>
  <si>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</si>
  <si>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</si>
  <si>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</si>
  <si>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</si>
  <si>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</si>
  <si>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</si>
  <si>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</si>
  <si>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</si>
  <si>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</si>
  <si>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</si>
  <si>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</si>
  <si>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</si>
  <si>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</si>
  <si>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</si>
  <si>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</si>
  <si>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</si>
  <si>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</si>
  <si>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</si>
  <si>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</si>
  <si>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</si>
  <si>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</si>
  <si>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</si>
  <si>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</si>
  <si>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</si>
  <si>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</si>
  <si>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</si>
  <si>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</si>
  <si>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</si>
  <si>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</si>
  <si>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</si>
  <si>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</si>
  <si>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</si>
  <si>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</si>
  <si>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</si>
  <si>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</si>
  <si>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</si>
  <si>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</si>
  <si>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</si>
  <si>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</si>
  <si>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</si>
  <si>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</si>
  <si>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</si>
  <si>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</si>
  <si>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</si>
  <si>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</si>
  <si>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</si>
  <si>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</si>
  <si>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</si>
  <si>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</si>
  <si>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</si>
  <si>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</si>
  <si>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</si>
  <si>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</si>
  <si>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</si>
  <si>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</si>
  <si>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</si>
  <si>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</si>
  <si>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</si>
  <si>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</si>
  <si>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</si>
  <si>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</si>
  <si>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</si>
  <si>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</si>
  <si>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</si>
  <si>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</si>
  <si>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</si>
  <si>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</si>
  <si>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</si>
  <si>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</si>
  <si>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</si>
  <si>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</si>
  <si>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</si>
  <si>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</si>
  <si>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</si>
  <si>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</si>
  <si>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</si>
  <si>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</si>
  <si>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</si>
  <si>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</si>
  <si>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</si>
  <si>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</si>
  <si>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</si>
  <si>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</si>
  <si>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</si>
  <si>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</si>
  <si>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</si>
  <si>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</si>
  <si>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</si>
  <si>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</si>
  <si>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</si>
  <si>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</si>
  <si>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</si>
  <si>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</si>
  <si>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</si>
  <si>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</si>
  <si>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</si>
  <si>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</si>
  <si>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</si>
  <si>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</si>
  <si>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</si>
  <si>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</si>
  <si>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</si>
  <si>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</si>
  <si>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</si>
  <si>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</si>
  <si>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</si>
  <si>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</si>
  <si>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</si>
  <si>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</si>
  <si>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</si>
  <si>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</si>
  <si>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</si>
  <si>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</si>
  <si>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</si>
  <si>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</si>
  <si>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</si>
  <si>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</si>
  <si>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</si>
  <si>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</si>
  <si>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</si>
  <si>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</si>
  <si>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</si>
  <si>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</si>
  <si>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</si>
  <si>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</si>
  <si>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</si>
  <si>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</si>
  <si>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</si>
  <si>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</si>
  <si>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</si>
  <si>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</si>
  <si>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</si>
  <si>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</si>
  <si>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</si>
  <si>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</si>
  <si>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</si>
  <si>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</si>
  <si>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</si>
  <si>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</si>
  <si>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</si>
  <si>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</si>
  <si>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</si>
  <si>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</si>
  <si>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</si>
  <si>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</si>
  <si>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</si>
  <si>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</si>
  <si>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</si>
  <si>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</si>
  <si>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</si>
  <si>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</si>
  <si>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</si>
  <si>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</si>
  <si>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</si>
  <si>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</si>
  <si>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</si>
  <si>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</si>
  <si>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</si>
  <si>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</si>
  <si>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</si>
  <si>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</si>
  <si>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</si>
  <si>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</si>
  <si>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</si>
  <si>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</si>
  <si>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</si>
  <si>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</si>
  <si>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</si>
  <si>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</si>
  <si>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</si>
  <si>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</si>
  <si>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</si>
  <si>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</si>
  <si>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</si>
  <si>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</si>
  <si>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</si>
  <si>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</si>
  <si>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</si>
  <si>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</si>
  <si>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</si>
  <si>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</si>
  <si>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</si>
  <si>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</si>
  <si>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</si>
  <si>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</si>
  <si>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</si>
  <si>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</si>
  <si>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</si>
  <si>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</si>
  <si>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</si>
  <si>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</si>
  <si>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</si>
  <si>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</si>
  <si>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</si>
  <si>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</si>
  <si>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</si>
  <si>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</si>
  <si>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</si>
  <si>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</si>
  <si>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</si>
  <si>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</si>
  <si>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</si>
  <si>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</si>
  <si>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</si>
  <si>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</si>
  <si>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</si>
  <si>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</si>
  <si>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</si>
  <si>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</si>
  <si>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</si>
  <si>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</si>
  <si>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</si>
  <si>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</si>
  <si>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</si>
  <si>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</si>
  <si>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</si>
  <si>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</si>
  <si>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</si>
  <si>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</si>
  <si>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</si>
  <si>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</si>
  <si>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</si>
  <si>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</si>
  <si>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</si>
  <si>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</si>
  <si>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</si>
  <si>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</si>
  <si>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</si>
  <si>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</si>
  <si>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</si>
  <si>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</si>
  <si>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</si>
  <si>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</si>
  <si>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</si>
  <si>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</si>
  <si>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</si>
  <si>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</si>
  <si>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</si>
  <si>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</si>
  <si>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</si>
  <si>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</si>
  <si>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</si>
  <si>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</si>
  <si>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</si>
  <si>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</si>
  <si>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</si>
  <si>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</si>
  <si>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</si>
  <si>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</si>
  <si>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</si>
  <si>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</si>
  <si>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</si>
  <si>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</si>
  <si>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</si>
  <si>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</si>
  <si>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</si>
  <si>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</si>
  <si>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</si>
  <si>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</si>
  <si>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</si>
  <si>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</si>
  <si>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</si>
  <si>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</si>
  <si>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</si>
  <si>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</si>
  <si>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</si>
  <si>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</si>
  <si>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</si>
  <si>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</si>
  <si>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</si>
  <si>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</si>
  <si>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</si>
  <si>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</si>
  <si>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</si>
  <si>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</si>
  <si>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</si>
  <si>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</si>
  <si>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</si>
  <si>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</si>
  <si>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</si>
  <si>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</si>
  <si>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</si>
  <si>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</si>
  <si>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</si>
  <si>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</si>
  <si>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</si>
  <si>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</si>
  <si>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</si>
  <si>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</si>
  <si>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</si>
  <si>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</si>
  <si>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</si>
  <si>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</si>
  <si>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</si>
  <si>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</si>
  <si>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</si>
  <si>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</si>
  <si>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</si>
  <si>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</si>
  <si>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</si>
  <si>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</si>
  <si>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</si>
  <si>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</si>
  <si>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</si>
  <si>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</si>
  <si>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</si>
  <si>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</si>
  <si>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</si>
  <si>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</si>
  <si>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</si>
  <si>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</si>
  <si>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</si>
  <si>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</si>
  <si>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</si>
  <si>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</si>
  <si>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</si>
  <si>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</si>
  <si>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</si>
  <si>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</si>
  <si>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</si>
  <si>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</si>
  <si>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</si>
  <si>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</si>
  <si>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</si>
  <si>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</si>
  <si>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</si>
  <si>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</si>
  <si>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</si>
  <si>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</si>
  <si>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</si>
  <si>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</si>
  <si>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</si>
  <si>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</si>
  <si>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</si>
  <si>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</si>
  <si>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</si>
  <si>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</si>
  <si>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</si>
  <si>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</si>
  <si>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</si>
  <si>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</si>
  <si>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</si>
  <si>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</si>
  <si>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</si>
  <si>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</si>
  <si>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</si>
  <si>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</si>
  <si>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</si>
  <si>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</si>
  <si>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</si>
  <si>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</si>
  <si>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</si>
  <si>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</si>
  <si>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</si>
  <si>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</si>
  <si>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</si>
  <si>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</si>
  <si>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</si>
  <si>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</si>
  <si>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</si>
  <si>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</si>
  <si>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</si>
  <si>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</si>
  <si>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</si>
  <si>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</si>
  <si>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</si>
  <si>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</si>
  <si>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</si>
  <si>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</si>
  <si>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</si>
  <si>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</si>
  <si>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</si>
  <si>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</si>
  <si>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</si>
  <si>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</si>
  <si>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</si>
  <si>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</si>
  <si>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</si>
  <si>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</si>
  <si>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</si>
  <si>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</si>
  <si>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</si>
  <si>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</si>
  <si>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</si>
  <si>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</si>
  <si>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</si>
  <si>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</si>
  <si>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</si>
  <si>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</si>
  <si>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</si>
  <si>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</si>
  <si>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</si>
  <si>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</si>
  <si>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</si>
  <si>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</si>
  <si>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</si>
  <si>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</si>
  <si>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</si>
  <si>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</si>
  <si>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</si>
  <si>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</si>
  <si>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</si>
  <si>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</si>
  <si>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</si>
  <si>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</si>
  <si>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</si>
  <si>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</si>
  <si>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</si>
  <si>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</si>
  <si>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</si>
  <si>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</si>
  <si>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</si>
  <si>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</si>
  <si>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</si>
  <si>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</si>
  <si>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</si>
  <si>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</si>
  <si>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</si>
  <si>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</si>
  <si>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</si>
  <si>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</si>
  <si>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</si>
  <si>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</si>
  <si>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</si>
  <si>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</si>
  <si>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</si>
  <si>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</si>
  <si>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</si>
  <si>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</si>
  <si>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</si>
  <si>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</si>
  <si>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</si>
  <si>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</si>
  <si>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</si>
  <si>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</si>
  <si>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</si>
  <si>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</si>
  <si>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</si>
  <si>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</si>
  <si>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</si>
  <si>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</si>
  <si>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</si>
  <si>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</si>
  <si>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</si>
  <si>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</si>
  <si>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</si>
  <si>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</si>
  <si>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</si>
  <si>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</si>
  <si>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</si>
  <si>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</si>
  <si>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</si>
  <si>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</si>
  <si>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</si>
  <si>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</si>
  <si>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</si>
  <si>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</si>
  <si>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</si>
  <si>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</si>
  <si>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</si>
  <si>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</si>
  <si>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</si>
  <si>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</si>
  <si>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</si>
  <si>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</si>
  <si>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</si>
  <si>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</si>
  <si>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</si>
  <si>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</si>
  <si>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</si>
  <si>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</si>
  <si>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</si>
  <si>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</si>
  <si>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</si>
  <si>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</si>
  <si>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</si>
  <si>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</si>
  <si>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</si>
  <si>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</si>
  <si>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</si>
  <si>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</si>
  <si>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</si>
  <si>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</si>
  <si>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</si>
  <si>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</si>
  <si>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</si>
  <si>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</si>
  <si>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</si>
  <si>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</si>
  <si>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</si>
  <si>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</si>
  <si>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</si>
  <si>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</si>
  <si>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</si>
  <si>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</si>
  <si>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</si>
  <si>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</si>
  <si>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</si>
  <si>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</si>
  <si>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</si>
  <si>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</si>
  <si>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</si>
  <si>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</si>
  <si>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</si>
  <si>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</si>
  <si>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</si>
  <si>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</si>
  <si>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</si>
  <si>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</si>
  <si>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</si>
  <si>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</si>
  <si>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</si>
  <si>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</si>
  <si>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</si>
  <si>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</si>
  <si>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</si>
  <si>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</si>
  <si>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</si>
  <si>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</si>
  <si>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</si>
  <si>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</si>
  <si>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</si>
  <si>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</si>
  <si>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</si>
  <si>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</si>
  <si>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</si>
  <si>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</si>
  <si>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</si>
  <si>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</si>
  <si>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</si>
  <si>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</si>
  <si>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</si>
  <si>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</si>
  <si>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</si>
  <si>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</si>
  <si>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</si>
  <si>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</si>
  <si>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</si>
  <si>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</si>
  <si>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</si>
  <si>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</si>
  <si>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</si>
  <si>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</si>
  <si>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</si>
  <si>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</si>
  <si>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</si>
  <si>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</si>
  <si>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</si>
  <si>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</si>
  <si>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</si>
  <si>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</si>
  <si>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</si>
  <si>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</si>
  <si>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</si>
  <si>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</si>
  <si>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</si>
  <si>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</si>
  <si>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</si>
  <si>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</si>
  <si>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</si>
  <si>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</si>
  <si>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</si>
  <si>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</si>
  <si>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</si>
  <si>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</si>
  <si>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</si>
  <si>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</si>
  <si>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</si>
  <si>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</si>
  <si>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</si>
  <si>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</si>
  <si>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</si>
  <si>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</si>
  <si>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</si>
  <si>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</si>
  <si>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</si>
  <si>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</si>
  <si>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</si>
  <si>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</si>
  <si>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</si>
  <si>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</si>
  <si>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</si>
  <si>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</si>
  <si>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</si>
  <si>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</si>
  <si>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</si>
  <si>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</si>
  <si>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</si>
  <si>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</si>
  <si>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</si>
  <si>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</si>
  <si>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</si>
  <si>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</si>
  <si>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</si>
  <si>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</si>
  <si>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</si>
  <si>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</si>
  <si>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</si>
  <si>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</si>
  <si>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</si>
  <si>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</si>
  <si>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</si>
  <si>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</si>
  <si>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</si>
  <si>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</si>
  <si>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</si>
  <si>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</si>
  <si>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</si>
  <si>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</si>
  <si>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</si>
  <si>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</si>
  <si>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</si>
  <si>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</si>
  <si>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</si>
  <si>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</si>
  <si>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</si>
  <si>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</si>
  <si>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</si>
  <si>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</si>
  <si>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</si>
  <si>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</si>
  <si>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</si>
  <si>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</si>
  <si>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</si>
  <si>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</si>
  <si>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</si>
  <si>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</si>
  <si>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</si>
  <si>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</si>
  <si>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</si>
  <si>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</si>
  <si>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</si>
  <si>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</si>
  <si>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</si>
  <si>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</si>
  <si>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</si>
  <si>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</si>
  <si>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</si>
  <si>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</si>
  <si>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</si>
  <si>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</si>
  <si>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</si>
  <si>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</si>
  <si>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</si>
  <si>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</si>
  <si>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</si>
  <si>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</si>
  <si>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</si>
  <si>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</si>
  <si>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</si>
  <si>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</si>
  <si>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</si>
  <si>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</si>
  <si>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</si>
  <si>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</si>
  <si>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</si>
  <si>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</si>
  <si>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</si>
  <si>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</si>
  <si>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</si>
  <si>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</si>
  <si>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</si>
  <si>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</si>
  <si>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</si>
  <si>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</si>
  <si>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</si>
  <si>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</si>
  <si>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</si>
  <si>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</si>
  <si>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</si>
  <si>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</si>
  <si>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</si>
  <si>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</si>
  <si>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</si>
  <si>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</si>
  <si>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</si>
  <si>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</si>
  <si>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</si>
  <si>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</si>
  <si>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</si>
  <si>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</si>
  <si>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</si>
  <si>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</si>
  <si>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</si>
  <si>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</si>
  <si>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</si>
  <si>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</si>
  <si>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</si>
  <si>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</si>
  <si>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</si>
  <si>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</si>
  <si>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</si>
  <si>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</si>
  <si>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</si>
  <si>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</si>
  <si>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</si>
  <si>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</si>
  <si>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</si>
  <si>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</si>
  <si>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</si>
  <si>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</si>
  <si>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</si>
  <si>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</si>
  <si>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</si>
  <si>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</si>
  <si>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</si>
  <si>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</si>
  <si>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</si>
  <si>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</si>
  <si>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</si>
  <si>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</si>
  <si>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</si>
  <si>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</si>
  <si>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</si>
  <si>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</si>
  <si>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</si>
  <si>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</si>
  <si>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</si>
  <si>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</si>
  <si>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</si>
  <si>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</si>
  <si>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</si>
  <si>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</si>
  <si>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</si>
  <si>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</si>
  <si>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</si>
  <si>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</si>
  <si>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</si>
  <si>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</si>
  <si>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</si>
  <si>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</si>
  <si>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</si>
  <si>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</si>
  <si>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</si>
  <si>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</si>
  <si>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</si>
  <si>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</si>
  <si>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</si>
  <si>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</si>
  <si>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</si>
  <si>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</si>
  <si>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</si>
  <si>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</si>
  <si>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</si>
  <si>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</si>
  <si>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</si>
  <si>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</si>
  <si>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</si>
  <si>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</si>
  <si>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</si>
  <si>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</si>
  <si>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</si>
  <si>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</si>
  <si>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</si>
  <si>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</si>
  <si>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</si>
  <si>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</si>
  <si>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</si>
  <si>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</si>
  <si>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</si>
  <si>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</si>
  <si>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</si>
  <si>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</si>
  <si>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</si>
  <si>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</si>
  <si>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</si>
  <si>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</si>
  <si>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</si>
  <si>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</si>
  <si>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</si>
  <si>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</si>
  <si>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</si>
  <si>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</si>
  <si>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</si>
  <si>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</si>
  <si>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</si>
  <si>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</si>
  <si>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</si>
  <si>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</si>
  <si>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</si>
  <si>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</si>
  <si>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</si>
  <si>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</si>
  <si>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</si>
  <si>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</si>
  <si>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</si>
  <si>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</si>
  <si>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</si>
  <si>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</si>
  <si>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</si>
  <si>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</si>
  <si>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</si>
  <si>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</si>
  <si>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</si>
  <si>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</si>
  <si>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</si>
  <si>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</si>
  <si>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</si>
  <si>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</si>
  <si>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</si>
  <si>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</si>
  <si>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</si>
  <si>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</si>
  <si>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</si>
  <si>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</si>
  <si>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</si>
  <si>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</si>
  <si>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</si>
  <si>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</si>
  <si>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</si>
  <si>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</si>
  <si>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</si>
  <si>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</si>
  <si>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</si>
  <si>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</si>
  <si>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</si>
  <si>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</si>
  <si>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</si>
  <si>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</si>
  <si>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</si>
  <si>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</si>
  <si>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</si>
  <si>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</si>
  <si>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</si>
  <si>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</si>
  <si>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</si>
  <si>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</si>
  <si>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</si>
  <si>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</si>
  <si>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</si>
  <si>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</si>
  <si>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</si>
  <si>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</si>
  <si>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</si>
  <si>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</si>
  <si>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</si>
  <si>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</si>
  <si>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</si>
  <si>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</si>
  <si>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</si>
  <si>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</si>
  <si>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</si>
  <si>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</si>
  <si>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</si>
  <si>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</si>
  <si>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</si>
  <si>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</si>
  <si>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</si>
  <si>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</si>
  <si>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</si>
  <si>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</si>
  <si>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</si>
  <si>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</si>
  <si>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</si>
  <si>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</si>
  <si>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</si>
  <si>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</si>
  <si>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</si>
  <si>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</si>
  <si>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</si>
  <si>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</si>
  <si>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</si>
  <si>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</si>
  <si>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</si>
  <si>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</si>
  <si>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</si>
  <si>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</si>
  <si>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</si>
  <si>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</si>
  <si>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</si>
  <si>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</si>
  <si>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</si>
  <si>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</si>
  <si>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</si>
  <si>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</si>
  <si>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</si>
  <si>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</si>
  <si>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</si>
  <si>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</si>
  <si>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</si>
  <si>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</si>
  <si>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</si>
  <si>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</si>
  <si>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</si>
  <si>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</si>
  <si>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</si>
  <si>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</si>
  <si>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</si>
  <si>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</si>
  <si>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</si>
  <si>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</si>
  <si>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</si>
  <si>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</si>
  <si>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</si>
  <si>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</si>
  <si>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</si>
  <si>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</si>
  <si>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</si>
  <si>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</si>
  <si>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</si>
  <si>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</si>
  <si>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</si>
  <si>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</si>
  <si>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</si>
  <si>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</si>
  <si>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</si>
  <si>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</si>
  <si>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</si>
  <si>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</si>
  <si>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</si>
  <si>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</si>
  <si>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</si>
  <si>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</si>
  <si>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</si>
  <si>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</si>
  <si>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</si>
  <si>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</si>
  <si>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</si>
  <si>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</si>
  <si>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</si>
  <si>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</si>
  <si>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</si>
  <si>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</si>
  <si>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</si>
  <si>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</si>
  <si>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</si>
  <si>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</si>
  <si>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</si>
  <si>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</si>
  <si>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</si>
  <si>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</si>
  <si>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</si>
  <si>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</si>
  <si>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</si>
  <si>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</si>
  <si>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</si>
  <si>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</si>
  <si>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</si>
  <si>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</si>
  <si>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</si>
  <si>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</si>
  <si>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</si>
  <si>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</si>
  <si>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</si>
  <si>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</si>
  <si>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</si>
  <si>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</si>
  <si>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</si>
  <si>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</si>
  <si>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</si>
  <si>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</si>
  <si>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</si>
  <si>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</si>
  <si>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</si>
  <si>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</si>
  <si>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</si>
  <si>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</si>
  <si>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</si>
  <si>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</si>
  <si>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</si>
  <si>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</si>
  <si>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</si>
  <si>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</si>
  <si>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</si>
  <si>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</si>
  <si>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</si>
  <si>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</si>
  <si>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</si>
  <si>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</si>
  <si>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</si>
  <si>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</si>
  <si>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</si>
  <si>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</si>
  <si>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</si>
  <si>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</si>
  <si>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</si>
  <si>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</si>
  <si>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</si>
  <si>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</si>
  <si>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</si>
  <si>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</si>
  <si>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</si>
  <si>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</si>
  <si>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</si>
  <si>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</si>
  <si>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</si>
  <si>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</si>
  <si>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</si>
  <si>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</si>
  <si>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</si>
  <si>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</si>
  <si>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</si>
  <si>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</si>
  <si>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</si>
  <si>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</si>
  <si>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</si>
  <si>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</si>
  <si>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</si>
  <si>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</si>
  <si>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</si>
  <si>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</si>
  <si>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</si>
  <si>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</si>
  <si>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</si>
  <si>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</si>
  <si>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</si>
  <si>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</si>
  <si>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</si>
  <si>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</si>
  <si>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</si>
  <si>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</si>
  <si>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</si>
  <si>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</si>
  <si>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</si>
  <si>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</si>
  <si>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</si>
  <si>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</si>
  <si>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</si>
  <si>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</si>
  <si>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</si>
  <si>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</si>
  <si>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</si>
  <si>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</si>
  <si>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</si>
  <si>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</si>
  <si>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</si>
  <si>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</si>
  <si>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</si>
  <si>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</si>
  <si>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</si>
  <si>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</si>
  <si>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</si>
  <si>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</si>
  <si>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</si>
  <si>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</si>
  <si>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</si>
  <si>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</si>
  <si>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</si>
  <si>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</si>
  <si>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</si>
  <si>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</si>
  <si>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</si>
  <si>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</si>
  <si>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</si>
  <si>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</si>
  <si>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</si>
  <si>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</si>
  <si>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</si>
  <si>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</si>
  <si>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</si>
  <si>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</si>
  <si>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</si>
  <si>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</si>
  <si>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</si>
  <si>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</si>
  <si>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</si>
  <si>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</si>
  <si>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</si>
  <si>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</si>
  <si>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</si>
  <si>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</si>
  <si>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</si>
  <si>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</si>
  <si>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</si>
  <si>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</si>
  <si>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</si>
  <si>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</si>
  <si>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</si>
  <si>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</si>
  <si>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</si>
  <si>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</si>
  <si>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</si>
  <si>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</si>
  <si>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</si>
  <si>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</si>
  <si>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</si>
  <si>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</si>
  <si>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</si>
  <si>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</si>
  <si>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</si>
  <si>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</si>
  <si>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</si>
  <si>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</si>
  <si>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</si>
  <si>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</si>
  <si>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</si>
  <si>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</si>
  <si>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</si>
  <si>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</si>
  <si>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</si>
  <si>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</si>
  <si>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</si>
  <si>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</si>
  <si>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</si>
  <si>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</si>
  <si>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</si>
  <si>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</si>
  <si>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</si>
  <si>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</si>
  <si>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</si>
  <si>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</si>
  <si>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</si>
  <si>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</si>
  <si>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</si>
  <si>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</si>
  <si>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</si>
  <si>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</si>
  <si>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</si>
  <si>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</si>
  <si>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</si>
  <si>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</si>
  <si>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</si>
  <si>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</si>
  <si>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</si>
  <si>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</si>
  <si>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</si>
  <si>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</si>
  <si>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</si>
  <si>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</si>
  <si>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</si>
  <si>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</si>
  <si>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</si>
  <si>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</si>
  <si>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</si>
  <si>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</si>
  <si>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</si>
  <si>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</si>
  <si>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</si>
  <si>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</si>
  <si>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</si>
  <si>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</si>
  <si>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</si>
  <si>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</si>
  <si>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</si>
  <si>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</si>
  <si>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</si>
  <si>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</si>
  <si>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</si>
  <si>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</si>
  <si>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</si>
  <si>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</si>
  <si>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</si>
  <si>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</si>
  <si>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</si>
  <si>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</si>
  <si>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</si>
  <si>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</si>
  <si>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</si>
  <si>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</si>
  <si>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</si>
  <si>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</si>
  <si>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</si>
  <si>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</si>
  <si>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</si>
  <si>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</si>
  <si>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</si>
  <si>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</si>
  <si>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</si>
  <si>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</si>
  <si>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</si>
  <si>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</si>
  <si>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</si>
  <si>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</si>
  <si>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</si>
  <si>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</si>
  <si>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</si>
  <si>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</si>
  <si>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</si>
  <si>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</si>
  <si>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</si>
  <si>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</si>
  <si>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</si>
  <si>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</si>
  <si>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</si>
  <si>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</si>
  <si>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</si>
  <si>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</si>
  <si>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</si>
  <si>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</si>
  <si>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</si>
  <si>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</si>
  <si>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</si>
  <si>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</si>
  <si>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</si>
  <si>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</si>
  <si>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</si>
  <si>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</si>
  <si>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</si>
  <si>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</si>
  <si>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</si>
  <si>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</si>
  <si>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</si>
  <si>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</si>
  <si>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</si>
  <si>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</si>
  <si>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</si>
  <si>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</si>
  <si>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</si>
  <si>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</si>
  <si>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</si>
  <si>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</si>
  <si>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</si>
  <si>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</si>
  <si>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</si>
  <si>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</si>
  <si>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</si>
  <si>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</si>
  <si>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</si>
  <si>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</si>
  <si>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</si>
  <si>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</si>
  <si>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</si>
  <si>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</si>
  <si>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</si>
  <si>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</si>
  <si>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</si>
  <si>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</si>
  <si>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</si>
  <si>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</si>
  <si>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</si>
  <si>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</si>
  <si>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</si>
  <si>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</si>
  <si>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</si>
  <si>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</si>
  <si>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</si>
  <si>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</si>
  <si>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</si>
  <si>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</si>
  <si>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</si>
  <si>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</si>
  <si>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</si>
  <si>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</si>
  <si>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</si>
  <si>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</si>
  <si>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</si>
  <si>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</si>
  <si>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</si>
  <si>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</si>
  <si>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</si>
  <si>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</si>
  <si>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</si>
  <si>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</si>
  <si>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</si>
  <si>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</si>
  <si>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</si>
  <si>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</si>
  <si>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</si>
  <si>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</si>
  <si>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</si>
  <si>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</si>
  <si>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</si>
  <si>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</si>
  <si>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</si>
  <si>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</si>
  <si>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</si>
  <si>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</si>
  <si>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</si>
  <si>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</si>
  <si>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</si>
  <si>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</si>
  <si>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</si>
  <si>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</si>
  <si>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</si>
  <si>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</si>
  <si>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</si>
  <si>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</si>
  <si>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</si>
  <si>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</si>
  <si>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</si>
  <si>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</si>
  <si>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</si>
  <si>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</si>
  <si>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</si>
  <si>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</si>
  <si>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</si>
  <si>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</si>
  <si>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</si>
  <si>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</si>
  <si>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</si>
  <si>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</si>
  <si>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</si>
  <si>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</si>
  <si>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</si>
  <si>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</si>
  <si>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</si>
  <si>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</si>
  <si>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</si>
  <si>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</si>
  <si>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</si>
  <si>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</si>
  <si>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</si>
  <si>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</si>
  <si>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</si>
  <si>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</si>
  <si>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</si>
  <si>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</si>
  <si>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</si>
  <si>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</si>
  <si>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</si>
  <si>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</si>
  <si>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</si>
  <si>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</si>
  <si>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</si>
  <si>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</si>
  <si>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</si>
  <si>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</si>
  <si>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</si>
  <si>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</si>
  <si>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</si>
  <si>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</si>
  <si>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</si>
  <si>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</si>
  <si>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</si>
  <si>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</si>
  <si>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</si>
  <si>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</si>
  <si>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</si>
  <si>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</si>
  <si>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</si>
  <si>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</si>
  <si>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</si>
  <si>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</si>
  <si>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</si>
  <si>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</si>
  <si>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</si>
  <si>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</si>
  <si>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</si>
  <si>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</si>
  <si>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</si>
  <si>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</si>
  <si>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</si>
  <si>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</si>
  <si>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</si>
  <si>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</si>
  <si>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</si>
  <si>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</si>
  <si>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</si>
  <si>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</si>
  <si>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</si>
  <si>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</si>
  <si>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</si>
  <si>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</si>
  <si>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</si>
  <si>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</si>
  <si>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</si>
  <si>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</si>
  <si>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</si>
  <si>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</si>
  <si>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</si>
  <si>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</si>
  <si>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</si>
  <si>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</si>
  <si>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</si>
  <si>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</si>
  <si>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</si>
  <si>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</si>
  <si>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</si>
  <si>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</si>
  <si>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</si>
  <si>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</si>
  <si>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</si>
  <si>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</si>
  <si>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</si>
  <si>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</si>
  <si>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</si>
  <si>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</si>
  <si>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</si>
  <si>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</si>
  <si>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</si>
  <si>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</si>
  <si>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</si>
  <si>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</si>
  <si>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</si>
  <si>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</si>
  <si>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</si>
  <si>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</si>
  <si>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</si>
  <si>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</si>
  <si>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</si>
  <si>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</si>
  <si>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</si>
  <si>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</si>
  <si>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</si>
  <si>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</si>
  <si>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</si>
  <si>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</si>
  <si>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</si>
  <si>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</si>
  <si>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</si>
  <si>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</si>
  <si>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</si>
  <si>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</si>
  <si>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</si>
  <si>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</si>
  <si>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</si>
  <si>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</si>
  <si>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</si>
  <si>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</si>
  <si>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</si>
  <si>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</si>
  <si>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</si>
  <si>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</si>
  <si>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</si>
  <si>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</si>
  <si>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</si>
  <si>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</si>
  <si>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</si>
  <si>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</si>
  <si>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</si>
  <si>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</si>
  <si>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</si>
  <si>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</si>
  <si>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</si>
  <si>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</si>
  <si>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</si>
  <si>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</si>
  <si>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</si>
  <si>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</si>
  <si>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</si>
  <si>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</si>
  <si>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</si>
  <si>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</si>
  <si>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</si>
  <si>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</si>
  <si>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</si>
  <si>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</si>
  <si>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</si>
  <si>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</si>
  <si>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</si>
  <si>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</si>
  <si>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</si>
  <si>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</si>
  <si>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</si>
  <si>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</si>
  <si>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</si>
  <si>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</si>
  <si>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</si>
  <si>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</si>
  <si>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</si>
  <si>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</si>
  <si>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</si>
  <si>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</si>
  <si>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</si>
  <si>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</si>
  <si>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</si>
  <si>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</si>
  <si>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</si>
  <si>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</si>
  <si>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</si>
  <si>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</si>
  <si>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</si>
  <si>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</si>
  <si>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</si>
  <si>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</si>
  <si>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</si>
  <si>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</si>
  <si>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</si>
  <si>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</si>
  <si>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</si>
  <si>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</si>
  <si>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</si>
  <si>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</si>
  <si>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</si>
  <si>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</si>
  <si>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</si>
  <si>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</si>
  <si>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</si>
  <si>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</si>
  <si>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</si>
  <si>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</si>
  <si>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</si>
  <si>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</si>
  <si>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</si>
  <si>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</si>
  <si>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</si>
  <si>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</si>
  <si>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</si>
  <si>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</si>
  <si>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</si>
  <si>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</si>
  <si>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</si>
  <si>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</si>
  <si>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</si>
  <si>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</si>
  <si>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</si>
  <si>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</si>
  <si>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</si>
  <si>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</si>
  <si>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</si>
  <si>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</si>
  <si>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</si>
  <si>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</si>
  <si>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</si>
  <si>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</si>
  <si>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</si>
  <si>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</si>
  <si>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</si>
  <si>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</si>
  <si>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</si>
  <si>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</si>
  <si>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</si>
  <si>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</si>
  <si>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</si>
  <si>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</si>
  <si>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</si>
  <si>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</si>
  <si>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</si>
  <si>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</si>
  <si>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</si>
  <si>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</si>
  <si>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</si>
  <si>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</si>
  <si>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</si>
  <si>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</si>
  <si>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</si>
  <si>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</si>
  <si>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</si>
  <si>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</si>
  <si>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</si>
  <si>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</si>
  <si>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</si>
  <si>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</si>
  <si>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</si>
  <si>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</si>
  <si>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</si>
  <si>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</si>
  <si>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</si>
  <si>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</si>
  <si>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</si>
  <si>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</si>
  <si>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</si>
  <si>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</si>
  <si>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</si>
  <si>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</si>
  <si>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</si>
  <si>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</si>
  <si>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</si>
  <si>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</si>
  <si>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</si>
  <si>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</si>
  <si>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</si>
  <si>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</si>
  <si>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</si>
  <si>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</si>
  <si>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</si>
  <si>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</si>
  <si>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</si>
  <si>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</si>
  <si>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</si>
  <si>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</si>
  <si>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</si>
  <si>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</si>
  <si>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</si>
  <si>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</si>
  <si>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</si>
  <si>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</si>
  <si>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</si>
  <si>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</si>
  <si>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</si>
  <si>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</si>
  <si>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</si>
  <si>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</si>
  <si>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</si>
  <si>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</si>
  <si>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</si>
  <si>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</si>
  <si>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</si>
  <si>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</si>
  <si>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</si>
  <si>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</si>
  <si>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</si>
  <si>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</si>
  <si>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</si>
  <si>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</si>
  <si>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</si>
  <si>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</si>
  <si>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</si>
  <si>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</si>
  <si>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</si>
  <si>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</si>
  <si>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</si>
  <si>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</si>
  <si>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</si>
  <si>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</si>
  <si>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</si>
  <si>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</si>
  <si>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</si>
  <si>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</si>
  <si>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</si>
  <si>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</si>
  <si>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</si>
  <si>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</si>
  <si>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</si>
  <si>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</si>
  <si>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</si>
  <si>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</si>
  <si>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</si>
  <si>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</si>
  <si>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</si>
  <si>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</si>
  <si>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</si>
  <si>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</si>
  <si>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</si>
  <si>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</si>
  <si>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</si>
  <si>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</si>
  <si>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</si>
  <si>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</si>
  <si>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</si>
  <si>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</si>
  <si>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</si>
  <si>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</si>
  <si>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</si>
  <si>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</si>
  <si>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</si>
  <si>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</si>
  <si>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</si>
  <si>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</si>
  <si>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</si>
  <si>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</si>
  <si>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</si>
  <si>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</si>
  <si>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</si>
  <si>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</si>
  <si>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</si>
  <si>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</si>
  <si>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</si>
  <si>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</si>
  <si>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</si>
  <si>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</si>
  <si>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</si>
  <si>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</si>
  <si>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</si>
  <si>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</si>
  <si>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</si>
  <si>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</si>
  <si>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</si>
  <si>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</si>
  <si>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</si>
  <si>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</si>
  <si>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</si>
  <si>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</si>
  <si>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</si>
  <si>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</si>
  <si>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</si>
  <si>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</si>
  <si>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</si>
  <si>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</si>
  <si>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</si>
  <si>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</si>
  <si>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</si>
  <si>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</si>
  <si>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</si>
  <si>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</si>
  <si>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</si>
  <si>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</si>
  <si>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</si>
  <si>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</si>
  <si>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</si>
  <si>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</si>
  <si>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</si>
  <si>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</si>
  <si>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</si>
  <si>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</si>
  <si>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</si>
  <si>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</si>
  <si>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</si>
  <si>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</si>
  <si>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</si>
  <si>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</si>
  <si>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</si>
  <si>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</si>
  <si>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</si>
  <si>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</si>
  <si>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</si>
  <si>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</si>
  <si>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</si>
  <si>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</si>
  <si>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</si>
  <si>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</si>
  <si>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</si>
  <si>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</si>
  <si>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</si>
  <si>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</si>
  <si>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</si>
  <si>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</si>
  <si>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</si>
  <si>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</si>
  <si>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</si>
  <si>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</si>
  <si>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</si>
  <si>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</si>
  <si>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</si>
  <si>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</si>
  <si>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</si>
  <si>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</si>
  <si>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</si>
  <si>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</si>
  <si>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</si>
  <si>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</si>
  <si>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</si>
  <si>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</si>
  <si>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</si>
  <si>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</si>
  <si>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</si>
  <si>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</si>
  <si>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</si>
  <si>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</si>
  <si>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</si>
  <si>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</si>
  <si>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</si>
  <si>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</si>
  <si>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</si>
  <si>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</si>
  <si>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</si>
  <si>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</si>
  <si>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</si>
  <si>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</si>
  <si>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</si>
  <si>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</si>
  <si>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</si>
  <si>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</si>
  <si>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</si>
  <si>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</si>
  <si>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</si>
  <si>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</si>
  <si>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</si>
  <si>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</si>
  <si>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</si>
  <si>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</si>
  <si>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</si>
  <si>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</si>
  <si>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</si>
  <si>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</si>
  <si>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</si>
  <si>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</si>
  <si>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</si>
  <si>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</si>
  <si>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</si>
  <si>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</si>
  <si>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</si>
  <si>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</si>
  <si>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</si>
  <si>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</si>
  <si>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</si>
  <si>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</si>
  <si>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</si>
  <si>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</si>
  <si>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</si>
  <si>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</si>
  <si>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</si>
  <si>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</si>
  <si>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</si>
  <si>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</si>
  <si>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</si>
  <si>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</si>
  <si>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</si>
  <si>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</si>
  <si>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</si>
  <si>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</si>
  <si>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</si>
  <si>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</si>
  <si>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</si>
  <si>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</si>
  <si>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</si>
  <si>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</si>
  <si>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</si>
  <si>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</si>
  <si>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</si>
  <si>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</si>
  <si>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</si>
  <si>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</si>
  <si>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</si>
  <si>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</si>
  <si>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</si>
  <si>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</si>
  <si>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</si>
  <si>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</si>
  <si>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</si>
  <si>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</si>
  <si>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</si>
  <si>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</si>
  <si>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</si>
  <si>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</si>
  <si>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</si>
  <si>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</si>
  <si>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</si>
  <si>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</si>
  <si>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</si>
  <si>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</si>
  <si>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</si>
  <si>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</si>
  <si>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</si>
  <si>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</si>
  <si>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</si>
  <si>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</si>
  <si>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</si>
  <si>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</si>
  <si>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</si>
  <si>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</si>
  <si>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</si>
  <si>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</si>
  <si>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</si>
  <si>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</si>
  <si>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</si>
  <si>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</si>
  <si>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</si>
  <si>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</si>
  <si>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</si>
  <si>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</si>
  <si>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</si>
  <si>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</si>
  <si>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</si>
  <si>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</si>
  <si>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</si>
  <si>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</si>
  <si>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</si>
  <si>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</si>
  <si>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</si>
  <si>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</si>
  <si>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</si>
  <si>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</si>
  <si>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</si>
  <si>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</si>
  <si>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</si>
  <si>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</si>
  <si>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</si>
  <si>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</si>
  <si>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</si>
  <si>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</si>
  <si>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</si>
  <si>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</si>
  <si>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</si>
  <si>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</si>
  <si>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</si>
  <si>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</si>
  <si>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</si>
  <si>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</si>
  <si>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</si>
  <si>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</si>
  <si>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</si>
  <si>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</si>
  <si>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</si>
  <si>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</si>
  <si>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</si>
  <si>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</si>
  <si>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</si>
  <si>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</si>
  <si>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</si>
  <si>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</si>
  <si>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</si>
  <si>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</si>
  <si>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</si>
  <si>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</si>
  <si>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</si>
  <si>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</si>
  <si>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</si>
  <si>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</si>
  <si>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</si>
  <si>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</si>
  <si>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</si>
  <si>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</si>
  <si>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</si>
  <si>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</si>
  <si>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</si>
  <si>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</si>
  <si>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</si>
  <si>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</si>
  <si>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</si>
  <si>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</si>
  <si>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</si>
  <si>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</si>
  <si>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</si>
  <si>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</si>
  <si>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</si>
  <si>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</si>
  <si>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</si>
  <si>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</si>
  <si>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</si>
  <si>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</si>
  <si>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</si>
  <si>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</si>
  <si>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</si>
  <si>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</si>
  <si>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</si>
  <si>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</si>
  <si>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</si>
  <si>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</si>
  <si>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</si>
  <si>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</si>
  <si>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</si>
  <si>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</si>
  <si>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</si>
  <si>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</si>
  <si>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</si>
  <si>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</si>
  <si>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</si>
  <si>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</si>
  <si>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</si>
  <si>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</si>
  <si>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</si>
  <si>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</si>
  <si>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</si>
  <si>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</si>
  <si>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</si>
  <si>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</si>
  <si>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</si>
  <si>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</si>
  <si>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</si>
  <si>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</si>
  <si>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</si>
  <si>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</si>
  <si>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</si>
  <si>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</si>
  <si>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</si>
  <si>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</si>
  <si>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</si>
  <si>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</si>
  <si>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</si>
  <si>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</si>
  <si>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</si>
  <si>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</si>
  <si>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</si>
  <si>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</si>
  <si>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</si>
  <si>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</si>
  <si>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</si>
  <si>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</si>
  <si>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</si>
  <si>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</si>
  <si>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</si>
  <si>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</si>
  <si>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</si>
  <si>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</si>
  <si>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</si>
  <si>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</si>
  <si>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</si>
  <si>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</si>
  <si>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</si>
  <si>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</si>
  <si>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</si>
  <si>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</si>
  <si>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</si>
  <si>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</si>
  <si>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</si>
  <si>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</si>
  <si>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</si>
  <si>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</si>
  <si>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</si>
  <si>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</si>
  <si>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</si>
  <si>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</si>
  <si>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</si>
  <si>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</si>
  <si>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</si>
  <si>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</si>
  <si>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</si>
  <si>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</si>
  <si>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</si>
  <si>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</si>
  <si>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</si>
  <si>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</si>
  <si>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</si>
  <si>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</si>
  <si>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</si>
  <si>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</si>
  <si>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</si>
  <si>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</si>
  <si>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</si>
  <si>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</si>
  <si>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</si>
  <si>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</si>
  <si>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</si>
  <si>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</si>
  <si>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</si>
  <si>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</si>
  <si>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</si>
  <si>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</si>
  <si>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</si>
  <si>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</si>
  <si>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</si>
  <si>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</si>
  <si>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</si>
  <si>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</si>
  <si>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</si>
  <si>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</si>
  <si>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</si>
  <si>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</si>
  <si>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</si>
  <si>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</si>
  <si>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</si>
  <si>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</si>
  <si>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</si>
  <si>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</si>
  <si>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</si>
  <si>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</si>
  <si>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</si>
  <si>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</si>
  <si>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</si>
  <si>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</si>
  <si>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</si>
  <si>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</si>
  <si>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</si>
  <si>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</si>
  <si>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</si>
  <si>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</si>
  <si>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</si>
  <si>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</si>
  <si>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</si>
  <si>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</si>
  <si>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</si>
  <si>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</si>
  <si>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</si>
  <si>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</si>
  <si>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</si>
  <si>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</si>
  <si>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</si>
  <si>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</si>
  <si>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</si>
  <si>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</si>
  <si>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</si>
  <si>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</si>
  <si>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</si>
  <si>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</si>
  <si>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</si>
  <si>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</si>
  <si>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</si>
  <si>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</si>
  <si>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</si>
  <si>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</si>
  <si>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</si>
  <si>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</si>
  <si>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</si>
  <si>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</si>
  <si>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</si>
  <si>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</si>
  <si>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</si>
  <si>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</si>
  <si>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</si>
  <si>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</si>
  <si>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</si>
  <si>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</si>
  <si>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</si>
  <si>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</si>
  <si>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</si>
  <si>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</si>
  <si>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</si>
  <si>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</si>
  <si>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</si>
  <si>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</si>
  <si>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</si>
  <si>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</si>
  <si>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</si>
  <si>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</si>
  <si>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</si>
  <si>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</si>
  <si>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</si>
  <si>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</si>
  <si>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</si>
  <si>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</si>
  <si>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</si>
  <si>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</si>
  <si>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</si>
  <si>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</si>
  <si>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</si>
  <si>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</si>
  <si>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</si>
  <si>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</si>
  <si>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</si>
  <si>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</si>
  <si>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</si>
  <si>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</si>
  <si>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</si>
  <si>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</si>
  <si>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</si>
  <si>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</si>
  <si>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</si>
  <si>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</si>
  <si>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</si>
  <si>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</si>
  <si>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</si>
  <si>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</si>
  <si>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</si>
  <si>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</si>
  <si>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</si>
  <si>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</si>
  <si>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</si>
  <si>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</si>
  <si>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</si>
  <si>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</si>
  <si>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</si>
  <si>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</si>
  <si>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</si>
  <si>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</si>
  <si>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</si>
  <si>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</si>
  <si>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</si>
  <si>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</si>
  <si>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</si>
  <si>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</si>
  <si>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</si>
  <si>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</si>
  <si>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</si>
  <si>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</si>
  <si>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</si>
  <si>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</si>
  <si>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</si>
  <si>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</si>
  <si>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</si>
  <si>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</si>
  <si>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</si>
  <si>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</si>
  <si>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</si>
  <si>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</si>
  <si>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</si>
  <si>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</si>
  <si>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</si>
  <si>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</si>
  <si>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</si>
  <si>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</si>
  <si>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</si>
  <si>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</si>
  <si>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</si>
  <si>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</si>
  <si>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</si>
  <si>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</si>
  <si>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</si>
  <si>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</si>
  <si>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</si>
  <si>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</si>
  <si>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</si>
  <si>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</si>
  <si>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</si>
  <si>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</si>
  <si>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</si>
  <si>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</si>
  <si>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</si>
  <si>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</si>
  <si>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</si>
  <si>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</si>
  <si>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</si>
  <si>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</si>
  <si>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</si>
  <si>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</si>
  <si>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</si>
  <si>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</si>
  <si>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</si>
  <si>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</si>
  <si>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</si>
  <si>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</si>
  <si>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</si>
  <si>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</si>
  <si>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</si>
  <si>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</si>
  <si>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</si>
  <si>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</si>
  <si>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</si>
  <si>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</si>
  <si>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</si>
  <si>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</si>
  <si>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</si>
  <si>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</si>
  <si>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</si>
  <si>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</si>
  <si>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</si>
  <si>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</si>
  <si>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</si>
  <si>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</si>
  <si>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</si>
  <si>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</si>
  <si>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</si>
  <si>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</si>
  <si>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</si>
  <si>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</si>
  <si>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</si>
  <si>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</si>
  <si>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</si>
  <si>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</si>
  <si>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</si>
  <si>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</si>
  <si>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</si>
  <si>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</si>
  <si>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</si>
  <si>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</si>
  <si>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</si>
  <si>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</si>
  <si>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</si>
  <si>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</si>
  <si>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</si>
  <si>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</si>
  <si>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</si>
  <si>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</si>
  <si>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</si>
  <si>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</si>
  <si>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</si>
  <si>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</si>
  <si>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</si>
  <si>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</si>
  <si>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</si>
  <si>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</si>
  <si>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</si>
  <si>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</si>
  <si>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</si>
  <si>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</si>
  <si>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</si>
  <si>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</si>
  <si>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</si>
  <si>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</si>
  <si>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</si>
  <si>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</si>
  <si>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</si>
  <si>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</si>
  <si>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</si>
  <si>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</si>
  <si>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</si>
  <si>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</si>
  <si>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</si>
  <si>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</si>
  <si>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</si>
  <si>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</si>
  <si>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</si>
  <si>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</si>
  <si>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</si>
  <si>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</si>
  <si>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</si>
  <si>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</si>
  <si>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</si>
  <si>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</si>
  <si>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</si>
  <si>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</si>
  <si>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</si>
  <si>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</si>
  <si>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</si>
  <si>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</si>
  <si>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</si>
  <si>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</si>
  <si>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</si>
  <si>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</si>
  <si>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</si>
  <si>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</si>
  <si>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</si>
  <si>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</si>
  <si>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</si>
  <si>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</si>
  <si>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</si>
  <si>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</si>
  <si>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</si>
  <si>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</si>
  <si>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</si>
  <si>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</si>
  <si>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</si>
  <si>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</si>
  <si>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</si>
  <si>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</si>
  <si>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</si>
  <si>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</si>
  <si>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</si>
  <si>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</si>
  <si>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</si>
  <si>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</si>
  <si>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</si>
  <si>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</si>
  <si>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</si>
  <si>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</si>
  <si>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</si>
  <si>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</si>
  <si>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</si>
  <si>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</si>
  <si>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</si>
  <si>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</si>
  <si>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</si>
  <si>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</si>
  <si>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</si>
  <si>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</si>
  <si>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</si>
  <si>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</si>
  <si>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</si>
  <si>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</si>
  <si>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</si>
  <si>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</si>
  <si>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</si>
  <si>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</si>
  <si>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</si>
  <si>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</si>
  <si>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</si>
  <si>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</si>
  <si>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</si>
  <si>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</si>
  <si>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</si>
  <si>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</si>
  <si>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</si>
  <si>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</si>
  <si>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</si>
  <si>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</si>
  <si>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</si>
  <si>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</si>
  <si>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</si>
  <si>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</si>
  <si>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</si>
  <si>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</si>
  <si>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</si>
  <si>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</si>
  <si>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</si>
  <si>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</si>
  <si>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</si>
  <si>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</si>
  <si>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</si>
  <si>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</si>
  <si>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</si>
  <si>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</si>
  <si>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</si>
  <si>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</si>
  <si>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</si>
  <si>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</si>
  <si>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</si>
  <si>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</si>
  <si>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</si>
  <si>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</si>
  <si>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</si>
  <si>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</si>
  <si>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</si>
  <si>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</si>
  <si>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</si>
  <si>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</si>
  <si>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</si>
  <si>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</si>
  <si>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</si>
  <si>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</si>
  <si>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</si>
  <si>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</si>
  <si>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</si>
  <si>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</si>
  <si>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</si>
  <si>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</si>
  <si>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</si>
  <si>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</si>
  <si>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</si>
  <si>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</si>
  <si>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</si>
  <si>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</si>
  <si>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</si>
  <si>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</si>
  <si>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</si>
  <si>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</si>
  <si>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</si>
  <si>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</si>
  <si>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</si>
  <si>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</si>
  <si>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</si>
  <si>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</si>
  <si>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</si>
  <si>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</si>
  <si>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</si>
  <si>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</si>
  <si>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</si>
  <si>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</si>
  <si>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</si>
  <si>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</si>
  <si>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</si>
  <si>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</si>
  <si>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</si>
  <si>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</si>
  <si>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</si>
  <si>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</si>
  <si>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</si>
  <si>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</si>
  <si>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</si>
  <si>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</si>
  <si>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</si>
  <si>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</si>
  <si>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</si>
  <si>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</si>
  <si>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</si>
  <si>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</si>
  <si>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</si>
  <si>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</si>
  <si>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</si>
  <si>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</si>
  <si>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</si>
  <si>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</si>
  <si>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</si>
  <si>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</si>
  <si>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</si>
  <si>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</si>
  <si>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</si>
  <si>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</si>
  <si>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</si>
  <si>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</si>
  <si>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</si>
  <si>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</si>
  <si>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</si>
  <si>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</si>
  <si>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</si>
  <si>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</si>
  <si>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</si>
  <si>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</si>
  <si>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</si>
  <si>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</si>
  <si>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</si>
  <si>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</si>
  <si>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</si>
  <si>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</si>
  <si>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</si>
  <si>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</si>
  <si>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</si>
  <si>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</si>
  <si>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</si>
  <si>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</si>
  <si>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</si>
  <si>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</si>
  <si>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</si>
  <si>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</si>
  <si>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</si>
  <si>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</si>
  <si>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</si>
  <si>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</si>
  <si>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</si>
  <si>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</si>
  <si>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</si>
  <si>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</si>
  <si>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</si>
  <si>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</si>
  <si>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</si>
  <si>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</si>
  <si>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</si>
  <si>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</si>
  <si>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</si>
  <si>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</si>
  <si>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</si>
  <si>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</si>
  <si>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</si>
  <si>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</si>
  <si>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</si>
  <si>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</si>
  <si>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</si>
  <si>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</si>
  <si>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</si>
  <si>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</si>
  <si>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</si>
  <si>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</si>
  <si>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</si>
  <si>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</si>
  <si>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</si>
  <si>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</si>
  <si>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</si>
  <si>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</si>
  <si>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</si>
  <si>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</si>
  <si>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</si>
  <si>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</si>
  <si>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</si>
  <si>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</si>
  <si>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</si>
  <si>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</si>
  <si>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</si>
  <si>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</si>
  <si>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</si>
  <si>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</si>
  <si>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</si>
  <si>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</si>
  <si>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</si>
  <si>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</si>
  <si>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</si>
  <si>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</si>
  <si>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</si>
  <si>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</si>
  <si>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</si>
  <si>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</si>
  <si>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</si>
  <si>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</si>
  <si>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</si>
  <si>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</si>
  <si>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</si>
  <si>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</si>
  <si>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</si>
  <si>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</si>
  <si>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</si>
  <si>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</si>
  <si>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</si>
  <si>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</si>
  <si>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</si>
  <si>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</si>
  <si>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</si>
  <si>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</si>
  <si>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</si>
  <si>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</si>
  <si>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</si>
  <si>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</si>
  <si>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</si>
  <si>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</si>
  <si>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</si>
  <si>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</si>
  <si>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</si>
  <si>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</si>
  <si>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</si>
  <si>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</si>
  <si>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</si>
  <si>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</si>
  <si>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</si>
  <si>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</si>
  <si>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</si>
  <si>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</si>
  <si>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</si>
  <si>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</si>
  <si>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</si>
  <si>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</si>
  <si>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</si>
  <si>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</si>
  <si>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</si>
  <si>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</si>
  <si>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</si>
  <si>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</si>
  <si>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</si>
  <si>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</si>
  <si>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</si>
  <si>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</si>
  <si>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</si>
  <si>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</si>
  <si>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</si>
  <si>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</si>
  <si>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</si>
  <si>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</si>
  <si>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</si>
  <si>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</si>
  <si>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</si>
  <si>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</si>
  <si>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</si>
  <si>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</si>
  <si>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</si>
  <si>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</si>
  <si>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</si>
  <si>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</si>
  <si>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</si>
  <si>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</si>
  <si>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</si>
  <si>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</si>
  <si>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</si>
  <si>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</si>
  <si>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</si>
  <si>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</si>
  <si>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</si>
  <si>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</si>
  <si>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</si>
  <si>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</si>
  <si>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</si>
  <si>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</si>
  <si>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</si>
  <si>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</si>
  <si>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</si>
  <si>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</si>
  <si>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</si>
  <si>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</si>
  <si>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</si>
  <si>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</si>
  <si>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</si>
  <si>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</si>
  <si>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</si>
  <si>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</si>
  <si>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</si>
  <si>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</si>
  <si>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</si>
  <si>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</si>
  <si>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</si>
  <si>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</si>
  <si>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</si>
  <si>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</si>
  <si>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</si>
  <si>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</si>
  <si>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</si>
  <si>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</si>
  <si>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</si>
  <si>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</si>
  <si>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</si>
  <si>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</si>
  <si>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</si>
  <si>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</si>
  <si>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</si>
  <si>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</si>
  <si>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</si>
  <si>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</si>
  <si>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</si>
  <si>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</si>
  <si>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</si>
  <si>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</si>
  <si>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</si>
  <si>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</si>
  <si>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</si>
  <si>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</si>
  <si>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</si>
  <si>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</si>
  <si>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</si>
  <si>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</si>
  <si>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</si>
  <si>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</si>
  <si>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</si>
  <si>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</si>
  <si>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</si>
  <si>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</si>
  <si>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</si>
  <si>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</si>
  <si>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</si>
  <si>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</si>
  <si>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</si>
  <si>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</si>
  <si>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</si>
  <si>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</si>
  <si>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</si>
  <si>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</si>
  <si>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</si>
  <si>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</si>
  <si>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</si>
  <si>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</si>
  <si>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</si>
  <si>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</si>
  <si>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</si>
  <si>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</si>
  <si>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</si>
  <si>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</si>
  <si>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</si>
  <si>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</si>
  <si>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</si>
  <si>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</si>
  <si>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</si>
  <si>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</si>
  <si>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</si>
  <si>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</si>
  <si>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</si>
  <si>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</si>
  <si>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</si>
  <si>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</si>
  <si>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</si>
  <si>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</si>
  <si>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</si>
  <si>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</si>
  <si>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</si>
  <si>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</si>
  <si>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</si>
  <si>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</si>
  <si>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</si>
  <si>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</si>
  <si>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</si>
  <si>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</si>
  <si>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</si>
  <si>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</si>
  <si>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</si>
  <si>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</si>
  <si>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</si>
  <si>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</si>
  <si>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</si>
  <si>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</si>
  <si>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</si>
  <si>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</si>
  <si>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</si>
  <si>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</si>
  <si>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</si>
  <si>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</si>
  <si>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</si>
  <si>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</si>
  <si>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</si>
  <si>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</si>
  <si>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</si>
  <si>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</si>
  <si>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</si>
  <si>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</si>
  <si>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</si>
  <si>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</si>
  <si>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</si>
  <si>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</si>
  <si>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</si>
  <si>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</si>
  <si>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</si>
  <si>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</si>
  <si>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</si>
  <si>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</si>
  <si>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</si>
  <si>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</si>
  <si>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</si>
  <si>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</si>
  <si>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</si>
  <si>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</si>
  <si>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</si>
  <si>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</si>
  <si>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</si>
  <si>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</si>
  <si>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</si>
  <si>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</si>
  <si>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</si>
  <si>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</si>
  <si>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</si>
  <si>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</si>
  <si>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</si>
  <si>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</si>
  <si>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</si>
  <si>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</si>
  <si>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</si>
  <si>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</si>
  <si>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</si>
  <si>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</si>
  <si>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</si>
  <si>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</si>
  <si>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</si>
  <si>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</si>
  <si>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</si>
  <si>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</si>
  <si>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</si>
  <si>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</si>
  <si>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</si>
  <si>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</si>
  <si>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</si>
  <si>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</si>
  <si>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</si>
  <si>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</si>
  <si>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</si>
  <si>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</si>
  <si>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</si>
  <si>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</si>
  <si>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</si>
  <si>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</si>
  <si>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</si>
  <si>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</si>
  <si>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</si>
  <si>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</si>
  <si>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</si>
  <si>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</si>
  <si>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</si>
  <si>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</si>
  <si>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</si>
  <si>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</si>
  <si>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</si>
  <si>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</si>
  <si>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</si>
  <si>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</si>
  <si>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</si>
  <si>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</si>
  <si>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</si>
  <si>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</si>
  <si>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</si>
  <si>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</si>
  <si>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</si>
  <si>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</si>
  <si>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</si>
  <si>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</si>
  <si>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</si>
  <si>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</si>
  <si>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</si>
  <si>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</si>
  <si>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</si>
  <si>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</si>
  <si>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</si>
  <si>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</si>
  <si>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</si>
  <si>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</si>
  <si>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</si>
  <si>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</si>
  <si>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</si>
  <si>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</si>
  <si>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</si>
  <si>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</si>
  <si>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</si>
  <si>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</si>
  <si>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</si>
  <si>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</si>
  <si>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</si>
  <si>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</si>
  <si>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</si>
  <si>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</si>
  <si>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</si>
  <si>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</si>
  <si>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</si>
  <si>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</si>
  <si>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</si>
  <si>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</si>
  <si>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</si>
  <si>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</si>
  <si>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</si>
  <si>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</si>
  <si>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</si>
  <si>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</si>
  <si>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</si>
  <si>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</si>
  <si>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</si>
  <si>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</si>
  <si>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</si>
  <si>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</si>
  <si>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</si>
  <si>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</si>
  <si>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</si>
  <si>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</si>
  <si>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</si>
  <si>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</si>
  <si>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</si>
  <si>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</si>
  <si>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</si>
  <si>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</si>
  <si>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</si>
  <si>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</si>
  <si>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</si>
  <si>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</si>
  <si>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</si>
  <si>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</si>
  <si>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</si>
  <si>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</si>
  <si>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</si>
  <si>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</si>
  <si>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</si>
  <si>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</si>
  <si>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</si>
  <si>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</si>
  <si>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</si>
  <si>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</si>
  <si>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</si>
  <si>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</si>
  <si>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</si>
  <si>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</si>
  <si>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</si>
  <si>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</si>
  <si>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</si>
  <si>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</si>
  <si>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</si>
  <si>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</si>
  <si>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</si>
  <si>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</si>
  <si>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</si>
  <si>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</si>
  <si>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</si>
  <si>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</si>
  <si>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</si>
  <si>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</si>
  <si>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</si>
  <si>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</si>
  <si>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</si>
  <si>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</si>
  <si>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</si>
  <si>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</si>
  <si>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</si>
  <si>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</si>
  <si>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</si>
  <si>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</si>
  <si>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</si>
  <si>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</si>
  <si>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</si>
  <si>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</si>
  <si>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</si>
  <si>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</si>
  <si>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</si>
  <si>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</si>
  <si>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</si>
  <si>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</si>
  <si>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</si>
  <si>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</si>
  <si>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</si>
  <si>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</si>
  <si>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</si>
  <si>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</si>
  <si>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</si>
  <si>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</si>
  <si>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</si>
  <si>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</si>
  <si>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</si>
  <si>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</si>
  <si>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</si>
  <si>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</si>
  <si>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</si>
  <si>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</si>
  <si>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</si>
  <si>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</si>
  <si>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</si>
  <si>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</si>
  <si>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</si>
  <si>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</si>
  <si>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</si>
  <si>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</si>
  <si>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</si>
  <si>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</si>
  <si>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</si>
  <si>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</si>
  <si>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</si>
  <si>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</si>
  <si>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</si>
  <si>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</si>
  <si>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</si>
  <si>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</si>
  <si>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</si>
  <si>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</si>
  <si>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</si>
  <si>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</si>
  <si>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</si>
  <si>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</si>
  <si>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</si>
  <si>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</si>
  <si>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</si>
  <si>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</si>
  <si>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</si>
  <si>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</si>
  <si>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</si>
  <si>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</si>
  <si>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</si>
  <si>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</si>
  <si>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</si>
  <si>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</si>
  <si>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</si>
  <si>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</si>
  <si>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</si>
  <si>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</si>
  <si>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</si>
  <si>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</si>
  <si>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</si>
  <si>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</si>
  <si>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</si>
  <si>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</si>
  <si>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</si>
  <si>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</si>
  <si>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</si>
  <si>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</si>
  <si>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</si>
  <si>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</si>
  <si>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</si>
  <si>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</si>
  <si>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</si>
  <si>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</si>
  <si>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</si>
  <si>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</si>
  <si>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</si>
  <si>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</si>
  <si>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</si>
  <si>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</si>
  <si>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</si>
  <si>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</si>
  <si>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</si>
  <si>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</si>
  <si>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</si>
  <si>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</si>
  <si>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</si>
  <si>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</si>
  <si>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</si>
  <si>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</si>
  <si>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</si>
  <si>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</si>
  <si>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</si>
  <si>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</si>
  <si>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</si>
  <si>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</si>
  <si>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</si>
  <si>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</si>
  <si>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</si>
  <si>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</si>
  <si>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</si>
  <si>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</si>
  <si>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</si>
  <si>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</si>
  <si>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</si>
  <si>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</si>
  <si>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</si>
  <si>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</si>
  <si>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</si>
  <si>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</si>
  <si>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</si>
  <si>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</si>
  <si>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</si>
  <si>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</si>
  <si>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</si>
  <si>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</si>
  <si>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</si>
  <si>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</si>
  <si>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</si>
  <si>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</si>
  <si>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</si>
  <si>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</si>
  <si>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</si>
  <si>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</si>
  <si>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</si>
  <si>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</si>
  <si>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</si>
  <si>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</si>
  <si>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</si>
  <si>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</si>
  <si>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</si>
  <si>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</si>
  <si>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</si>
  <si>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</si>
  <si>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</si>
  <si>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</si>
  <si>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</si>
  <si>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</si>
  <si>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</si>
  <si>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</si>
  <si>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</si>
  <si>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</si>
  <si>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</si>
  <si>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</si>
  <si>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</si>
  <si>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</si>
  <si>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</si>
  <si>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</si>
  <si>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</si>
  <si>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</si>
  <si>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</si>
  <si>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</si>
  <si>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</si>
  <si>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</si>
  <si>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</si>
  <si>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</si>
  <si>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</si>
  <si>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</si>
  <si>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</si>
  <si>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</si>
  <si>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</si>
  <si>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</si>
  <si>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</si>
  <si>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</si>
  <si>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</si>
  <si>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</si>
  <si>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</si>
  <si>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</si>
  <si>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</si>
  <si>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</si>
  <si>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</si>
  <si>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</si>
  <si>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</si>
  <si>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</si>
  <si>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</si>
  <si>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</si>
  <si>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</si>
  <si>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</si>
  <si>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</si>
  <si>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</si>
  <si>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</si>
  <si>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</si>
  <si>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</si>
  <si>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</si>
  <si>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</si>
  <si>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</si>
  <si>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</si>
  <si>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</si>
  <si>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</si>
  <si>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</si>
  <si>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</si>
  <si>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</si>
  <si>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</si>
  <si>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</si>
  <si>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</si>
  <si>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</si>
  <si>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</si>
  <si>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</si>
  <si>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</si>
  <si>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</si>
  <si>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</si>
  <si>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</si>
  <si>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</si>
  <si>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</si>
  <si>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</si>
  <si>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</si>
  <si>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</si>
  <si>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</si>
  <si>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</si>
  <si>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</si>
  <si>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</si>
  <si>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</si>
  <si>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</si>
  <si>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</si>
  <si>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</si>
  <si>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</si>
  <si>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</si>
  <si>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</si>
  <si>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</si>
  <si>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</si>
  <si>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</si>
  <si>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</si>
  <si>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</si>
  <si>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</si>
  <si>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</si>
  <si>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</si>
  <si>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</si>
  <si>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</si>
  <si>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</si>
  <si>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</si>
  <si>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</si>
  <si>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</si>
  <si>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</si>
  <si>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</si>
  <si>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</si>
  <si>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</si>
  <si>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</si>
  <si>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</si>
  <si>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</si>
  <si>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</si>
  <si>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</si>
  <si>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</si>
  <si>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</si>
  <si>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</si>
  <si>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</si>
  <si>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</si>
  <si>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</si>
  <si>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</si>
  <si>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</si>
  <si>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</si>
  <si>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</si>
  <si>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</si>
  <si>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</si>
  <si>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</si>
  <si>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</si>
  <si>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</si>
  <si>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</si>
  <si>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</si>
  <si>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</si>
  <si>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</si>
  <si>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</si>
  <si>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</si>
  <si>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</si>
  <si>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</si>
  <si>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</si>
  <si>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</si>
  <si>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</si>
  <si>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</si>
  <si>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</si>
  <si>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</si>
  <si>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</si>
  <si>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</si>
  <si>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</si>
  <si>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</si>
  <si>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</si>
  <si>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</si>
  <si>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</si>
  <si>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</si>
  <si>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</si>
  <si>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</si>
  <si>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</si>
  <si>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</si>
  <si>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</si>
  <si>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</si>
  <si>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</si>
  <si>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</si>
  <si>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</si>
  <si>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</si>
  <si>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</si>
  <si>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</si>
  <si>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</si>
  <si>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</si>
  <si>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</si>
  <si>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</si>
  <si>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</si>
  <si>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</si>
  <si>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</si>
  <si>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</si>
  <si>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</si>
  <si>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</si>
  <si>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</si>
  <si>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</si>
  <si>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</si>
  <si>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</si>
  <si>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</si>
  <si>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</si>
  <si>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</si>
  <si>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</si>
  <si>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</si>
  <si>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</si>
  <si>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</si>
  <si>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</si>
  <si>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</si>
  <si>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</si>
  <si>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</si>
  <si>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</si>
  <si>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</si>
  <si>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</si>
  <si>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</si>
  <si>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</si>
  <si>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</si>
  <si>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</si>
  <si>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</si>
  <si>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</si>
  <si>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</si>
  <si>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</si>
  <si>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</si>
  <si>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</si>
  <si>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</si>
  <si>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</si>
  <si>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</si>
  <si>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</si>
  <si>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</si>
  <si>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</si>
  <si>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</si>
  <si>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</si>
  <si>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</si>
  <si>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</si>
  <si>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</si>
  <si>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</si>
  <si>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</si>
  <si>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</si>
  <si>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</si>
  <si>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</si>
  <si>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</si>
  <si>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</si>
  <si>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</si>
  <si>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</si>
  <si>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</si>
  <si>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</si>
  <si>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</si>
  <si>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</si>
  <si>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</si>
  <si>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</si>
  <si>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</si>
  <si>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</si>
  <si>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</si>
  <si>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</si>
  <si>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</si>
  <si>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</si>
  <si>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</si>
  <si>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</si>
  <si>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</si>
  <si>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</si>
  <si>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</si>
  <si>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</si>
  <si>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</si>
  <si>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</si>
  <si>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</si>
  <si>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</si>
  <si>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</si>
  <si>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</si>
  <si>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</si>
  <si>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</si>
  <si>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</si>
  <si>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</si>
  <si>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</si>
  <si>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</si>
  <si>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</si>
  <si>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</si>
  <si>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</si>
  <si>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</si>
  <si>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</si>
  <si>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</si>
  <si>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</si>
  <si>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</si>
  <si>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</si>
  <si>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</si>
  <si>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</si>
  <si>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</si>
  <si>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</si>
  <si>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</si>
  <si>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</si>
  <si>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</si>
  <si>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</si>
  <si>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</si>
  <si>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</si>
  <si>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</si>
  <si>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</si>
  <si>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</si>
  <si>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</si>
  <si>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</si>
  <si>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</si>
  <si>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</si>
  <si>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</si>
  <si>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</si>
  <si>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</si>
  <si>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</si>
  <si>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</si>
  <si>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</si>
  <si>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</si>
  <si>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</si>
  <si>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</si>
  <si>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</si>
  <si>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</si>
  <si>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</si>
  <si>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</si>
  <si>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</si>
  <si>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</si>
  <si>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</si>
  <si>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</si>
  <si>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</si>
  <si>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</si>
  <si>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</si>
  <si>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</si>
  <si>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</si>
  <si>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</si>
  <si>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</si>
  <si>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</si>
  <si>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</si>
  <si>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</si>
  <si>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</si>
  <si>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</si>
  <si>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</si>
  <si>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</si>
  <si>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</si>
  <si>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</si>
  <si>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</si>
  <si>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</si>
  <si>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</si>
  <si>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</si>
  <si>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</si>
  <si>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</si>
  <si>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</si>
  <si>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</si>
  <si>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</si>
  <si>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</si>
  <si>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</si>
  <si>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</si>
  <si>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</si>
  <si>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</si>
  <si>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</si>
  <si>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</si>
  <si>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</si>
  <si>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</si>
  <si>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</si>
  <si>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</si>
  <si>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</si>
  <si>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</si>
  <si>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</si>
  <si>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</si>
  <si>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</si>
  <si>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</si>
  <si>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</si>
  <si>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</si>
  <si>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</si>
  <si>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</si>
  <si>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</si>
  <si>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</si>
  <si>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</si>
  <si>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</si>
  <si>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</si>
  <si>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</si>
  <si>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</si>
  <si>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</si>
  <si>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</si>
  <si>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</si>
  <si>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</si>
  <si>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</si>
  <si>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</si>
  <si>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</si>
  <si>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</si>
  <si>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</si>
  <si>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</si>
  <si>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</si>
  <si>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</si>
  <si>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</si>
  <si>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</si>
  <si>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</si>
  <si>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</si>
  <si>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</si>
  <si>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</si>
  <si>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</si>
  <si>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</si>
  <si>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</si>
  <si>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</si>
  <si>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</si>
  <si>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</si>
  <si>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</si>
  <si>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</si>
  <si>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</si>
  <si>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</si>
  <si>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</si>
  <si>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</si>
  <si>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</si>
  <si>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</si>
  <si>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</si>
  <si>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</si>
  <si>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</si>
  <si>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</si>
  <si>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</si>
  <si>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</si>
  <si>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</si>
  <si>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</si>
  <si>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</si>
  <si>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</si>
  <si>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</si>
  <si>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</si>
  <si>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</si>
  <si>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</si>
  <si>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</si>
  <si>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</si>
  <si>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</si>
  <si>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</si>
  <si>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</si>
  <si>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</si>
  <si>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</si>
  <si>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</si>
  <si>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</si>
  <si>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</si>
  <si>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</si>
  <si>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</si>
  <si>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</si>
  <si>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</si>
  <si>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</si>
  <si>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</si>
  <si>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</si>
  <si>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</si>
  <si>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</si>
  <si>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</si>
  <si>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</si>
  <si>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</si>
  <si>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</si>
  <si>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</si>
  <si>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</si>
  <si>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</si>
  <si>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</si>
  <si>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</si>
  <si>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</si>
  <si>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</si>
  <si>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</si>
  <si>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</si>
  <si>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</si>
  <si>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</si>
  <si>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</si>
  <si>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</si>
  <si>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</si>
  <si>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</si>
  <si>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</si>
  <si>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</si>
  <si>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</si>
  <si>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</si>
  <si>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</si>
  <si>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</si>
  <si>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</si>
  <si>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</si>
  <si>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</si>
  <si>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</si>
  <si>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</si>
  <si>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</si>
  <si>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</si>
  <si>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</si>
  <si>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</si>
  <si>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</si>
  <si>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</si>
  <si>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</si>
  <si>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</si>
  <si>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</si>
  <si>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</si>
  <si>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</si>
  <si>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</si>
  <si>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</si>
  <si>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</si>
  <si>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</si>
  <si>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</si>
  <si>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</si>
  <si>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</si>
  <si>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</si>
  <si>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</si>
  <si>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</si>
  <si>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</si>
  <si>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</si>
  <si>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</si>
  <si>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</si>
  <si>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</si>
  <si>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</si>
  <si>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</si>
  <si>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</si>
  <si>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</si>
  <si>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</si>
  <si>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</si>
  <si>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</si>
  <si>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</si>
  <si>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</si>
  <si>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</si>
  <si>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</si>
  <si>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</si>
  <si>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</si>
  <si>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</si>
  <si>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</si>
  <si>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</si>
  <si>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</si>
  <si>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</si>
  <si>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</si>
  <si>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</si>
  <si>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</si>
  <si>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</si>
  <si>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</si>
  <si>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</si>
  <si>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</si>
  <si>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</si>
  <si>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</si>
  <si>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</si>
  <si>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</si>
  <si>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</si>
  <si>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</si>
  <si>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</si>
  <si>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</si>
  <si>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</si>
  <si>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</si>
  <si>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</si>
  <si>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</si>
  <si>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</si>
  <si>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</si>
  <si>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</si>
  <si>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</si>
  <si>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</si>
  <si>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</si>
  <si>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</si>
  <si>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</si>
  <si>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</si>
  <si>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</si>
  <si>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</si>
  <si>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</si>
  <si>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</si>
  <si>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</si>
  <si>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</si>
  <si>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</si>
  <si>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</si>
  <si>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</si>
  <si>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</si>
  <si>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</si>
  <si>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</si>
  <si>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</si>
  <si>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</si>
  <si>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</si>
  <si>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</si>
  <si>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</si>
  <si>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</si>
  <si>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</si>
  <si>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</si>
  <si>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</si>
  <si>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</si>
  <si>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</si>
  <si>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</si>
  <si>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</si>
  <si>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</si>
  <si>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</si>
  <si>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</si>
  <si>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</si>
  <si>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</si>
  <si>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</si>
  <si>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</si>
  <si>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</si>
  <si>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</si>
  <si>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</si>
  <si>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</si>
  <si>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</si>
  <si>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</si>
  <si>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</si>
  <si>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</si>
  <si>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</si>
  <si>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</si>
  <si>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</si>
  <si>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</si>
  <si>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</si>
  <si>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</si>
  <si>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</si>
  <si>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</si>
  <si>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</si>
  <si>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</si>
  <si>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</si>
  <si>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</si>
  <si>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</si>
  <si>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</si>
  <si>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</si>
  <si>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</si>
  <si>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</si>
  <si>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</si>
  <si>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</si>
  <si>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</si>
  <si>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</si>
  <si>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</si>
  <si>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</si>
  <si>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</si>
  <si>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</si>
  <si>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</si>
  <si>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</si>
  <si>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</si>
  <si>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</si>
  <si>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</si>
  <si>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</si>
  <si>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</si>
  <si>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</si>
  <si>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</si>
  <si>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</si>
  <si>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</si>
  <si>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</si>
  <si>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</si>
  <si>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</si>
  <si>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</si>
  <si>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</si>
  <si>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</si>
  <si>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</si>
  <si>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</si>
  <si>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</si>
  <si>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</si>
  <si>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</si>
  <si>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</si>
  <si>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</si>
  <si>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</si>
  <si>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</si>
  <si>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</si>
  <si>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</si>
  <si>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</si>
  <si>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</si>
  <si>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</si>
  <si>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</si>
  <si>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</si>
  <si>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</si>
  <si>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</si>
  <si>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</si>
  <si>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</si>
  <si>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</si>
  <si>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</si>
  <si>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</si>
  <si>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</si>
  <si>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</si>
  <si>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</si>
  <si>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</si>
  <si>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</si>
  <si>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</si>
  <si>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</si>
  <si>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</si>
  <si>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</si>
  <si>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</si>
  <si>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</si>
  <si>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</si>
  <si>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</si>
  <si>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</si>
  <si>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</si>
  <si>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</si>
  <si>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</si>
  <si>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</si>
  <si>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</si>
  <si>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</si>
  <si>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</si>
  <si>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</si>
  <si>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</si>
  <si>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</si>
  <si>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</si>
  <si>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</si>
  <si>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</si>
  <si>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</si>
  <si>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</si>
  <si>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</si>
  <si>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</si>
  <si>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</si>
  <si>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</si>
  <si>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</si>
  <si>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</si>
  <si>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</si>
  <si>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</si>
  <si>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</si>
  <si>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</si>
  <si>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</si>
  <si>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</si>
  <si>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</si>
  <si>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</si>
  <si>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</si>
  <si>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</si>
  <si>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</si>
  <si>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</si>
  <si>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</si>
  <si>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</si>
  <si>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</si>
  <si>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</si>
  <si>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</si>
  <si>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</si>
  <si>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</si>
  <si>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</si>
  <si>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</si>
  <si>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</si>
  <si>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</si>
  <si>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</si>
  <si>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</si>
  <si>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</si>
  <si>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</si>
  <si>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</si>
  <si>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</si>
  <si>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</si>
  <si>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</si>
  <si>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</si>
  <si>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</si>
  <si>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</si>
  <si>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</si>
  <si>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</si>
  <si>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</si>
  <si>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</si>
  <si>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</si>
  <si>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</si>
  <si>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</si>
  <si>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</si>
  <si>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</si>
  <si>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</si>
  <si>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</si>
  <si>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</si>
  <si>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</si>
  <si>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</si>
  <si>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</si>
  <si>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</si>
  <si>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</si>
  <si>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</si>
  <si>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</si>
  <si>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</si>
  <si>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</si>
  <si>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</si>
  <si>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</si>
  <si>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</si>
  <si>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</si>
  <si>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</si>
  <si>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</si>
  <si>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</si>
  <si>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</si>
  <si>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</si>
  <si>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</si>
  <si>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</si>
  <si>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</si>
  <si>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</si>
  <si>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</si>
  <si>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</si>
  <si>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</si>
  <si>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</si>
  <si>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</si>
  <si>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</si>
  <si>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</si>
  <si>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</si>
  <si>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</si>
  <si>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</si>
  <si>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</si>
  <si>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</si>
  <si>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</si>
  <si>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</si>
  <si>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</si>
  <si>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</si>
  <si>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</si>
  <si>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</si>
  <si>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</si>
  <si>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</si>
  <si>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</si>
  <si>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</si>
  <si>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</si>
  <si>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</si>
  <si>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</si>
  <si>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</si>
  <si>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</si>
  <si>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</si>
  <si>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</si>
  <si>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</si>
  <si>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</si>
  <si>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</si>
  <si>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</si>
  <si>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</si>
  <si>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</si>
  <si>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</si>
  <si>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</si>
  <si>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</si>
  <si>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</si>
  <si>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</si>
  <si>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</si>
  <si>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</si>
  <si>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</si>
  <si>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</si>
  <si>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</si>
  <si>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</si>
  <si>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</si>
  <si>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</si>
  <si>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</si>
  <si>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</si>
  <si>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</si>
  <si>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</si>
  <si>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</si>
  <si>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</si>
  <si>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</si>
  <si>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</si>
  <si>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</si>
  <si>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</si>
  <si>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</si>
  <si>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</si>
  <si>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</si>
  <si>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</si>
  <si>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</si>
  <si>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</si>
  <si>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</si>
  <si>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</si>
  <si>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</si>
  <si>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</si>
  <si>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</si>
  <si>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</si>
  <si>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</si>
  <si>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</si>
  <si>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</si>
  <si>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</si>
  <si>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</si>
  <si>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</si>
  <si>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</si>
  <si>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</si>
  <si>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</si>
  <si>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</si>
  <si>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</si>
  <si>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</si>
  <si>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</si>
  <si>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</si>
  <si>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</si>
  <si>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</si>
  <si>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</si>
  <si>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</si>
  <si>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</si>
  <si>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</si>
  <si>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</si>
  <si>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</si>
  <si>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</si>
  <si>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</si>
  <si>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</si>
  <si>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</si>
  <si>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</si>
  <si>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</si>
  <si>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</si>
  <si>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</si>
  <si>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</si>
  <si>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</si>
  <si>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</si>
  <si>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</si>
  <si>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</si>
  <si>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</si>
  <si>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</si>
  <si>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</si>
  <si>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</si>
  <si>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</si>
  <si>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</si>
  <si>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</si>
  <si>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</si>
  <si>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</si>
  <si>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</si>
  <si>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</si>
  <si>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</si>
  <si>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</si>
  <si>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</si>
  <si>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</si>
  <si>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</si>
  <si>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</si>
  <si>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</si>
  <si>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</si>
  <si>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</si>
  <si>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</si>
  <si>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</si>
  <si>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</si>
  <si>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</si>
  <si>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</si>
  <si>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</si>
  <si>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</si>
  <si>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</si>
  <si>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</si>
  <si>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</si>
  <si>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</si>
  <si>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</si>
  <si>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</si>
  <si>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</si>
  <si>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</si>
  <si>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</si>
  <si>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</si>
  <si>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</si>
  <si>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</si>
  <si>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</si>
  <si>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</si>
  <si>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</si>
  <si>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</si>
  <si>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</si>
  <si>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</si>
  <si>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</si>
  <si>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</si>
  <si>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</si>
  <si>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</si>
  <si>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</si>
  <si>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</si>
  <si>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</si>
  <si>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</si>
  <si>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</si>
  <si>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</si>
  <si>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</si>
  <si>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</si>
  <si>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</si>
  <si>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</si>
  <si>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</si>
  <si>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</si>
  <si>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</si>
  <si>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</si>
  <si>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</si>
  <si>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</si>
  <si>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</si>
  <si>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</si>
  <si>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</si>
  <si>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</si>
  <si>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</si>
  <si>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</si>
  <si>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</si>
  <si>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</si>
  <si>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</si>
  <si>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</si>
  <si>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</si>
  <si>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</si>
  <si>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</si>
  <si>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</si>
  <si>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</si>
  <si>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</si>
  <si>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</si>
  <si>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</si>
  <si>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</si>
  <si>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</si>
  <si>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</si>
  <si>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</si>
  <si>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</si>
  <si>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</si>
  <si>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</si>
  <si>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</si>
  <si>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</si>
  <si>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</si>
  <si>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</si>
  <si>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</si>
  <si>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</si>
  <si>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</si>
  <si>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</si>
  <si>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</si>
  <si>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</si>
  <si>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</si>
  <si>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</si>
  <si>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</si>
  <si>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</si>
  <si>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</si>
  <si>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</si>
  <si>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</si>
  <si>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</si>
  <si>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</si>
  <si>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</si>
  <si>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</si>
  <si>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</si>
  <si>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</si>
  <si>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</si>
  <si>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</si>
  <si>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</si>
  <si>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</si>
  <si>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</si>
  <si>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</si>
  <si>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</si>
  <si>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</si>
  <si>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</si>
  <si>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</si>
  <si>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</si>
  <si>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</si>
  <si>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</si>
  <si>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</si>
  <si>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</si>
  <si>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</si>
  <si>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</si>
  <si>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</si>
  <si>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</si>
  <si>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</si>
  <si>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</si>
  <si>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</si>
  <si>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</si>
  <si>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</si>
  <si>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</si>
  <si>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</si>
  <si>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</si>
  <si>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</si>
  <si>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</si>
  <si>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</si>
  <si>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</si>
  <si>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</si>
  <si>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</si>
  <si>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</si>
  <si>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</si>
  <si>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</si>
  <si>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</si>
  <si>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</si>
  <si>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</si>
  <si>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</si>
  <si>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</si>
  <si>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</si>
  <si>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</si>
  <si>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</si>
  <si>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</si>
  <si>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</si>
  <si>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</si>
  <si>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</si>
  <si>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</si>
  <si>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</si>
  <si>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</si>
  <si>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</si>
  <si>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</si>
  <si>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</si>
  <si>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</si>
  <si>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</si>
  <si>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</si>
  <si>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</si>
  <si>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</si>
  <si>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</si>
  <si>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</si>
  <si>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</si>
  <si>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</si>
  <si>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</si>
  <si>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</si>
  <si>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</si>
  <si>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</si>
  <si>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</si>
  <si>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</si>
  <si>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</si>
  <si>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</si>
  <si>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</si>
  <si>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</si>
  <si>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</si>
  <si>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</si>
  <si>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</si>
  <si>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</si>
  <si>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</si>
  <si>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</si>
  <si>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</si>
  <si>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</si>
  <si>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</si>
  <si>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</si>
  <si>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</si>
  <si>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</si>
  <si>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</si>
  <si>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</si>
  <si>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</si>
  <si>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</si>
  <si>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</si>
  <si>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</si>
  <si>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</si>
  <si>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</si>
  <si>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</si>
  <si>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</si>
  <si>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</si>
  <si>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</si>
  <si>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</si>
  <si>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</si>
  <si>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</si>
  <si>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</si>
  <si>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</si>
  <si>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</si>
  <si>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</si>
  <si>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</si>
  <si>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</si>
  <si>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</si>
  <si>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</si>
  <si>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</si>
  <si>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</si>
  <si>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</si>
  <si>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</si>
  <si>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</si>
  <si>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</si>
  <si>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</si>
  <si>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</si>
  <si>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</si>
  <si>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</si>
  <si>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</si>
  <si>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</si>
  <si>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</si>
  <si>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</si>
  <si>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</si>
  <si>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</si>
  <si>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</si>
  <si>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</si>
  <si>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</si>
  <si>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</si>
  <si>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</si>
  <si>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</si>
  <si>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</si>
  <si>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</si>
  <si>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</si>
  <si>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</si>
  <si>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</si>
  <si>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</si>
  <si>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</si>
  <si>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</si>
  <si>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</si>
  <si>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</si>
  <si>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</si>
  <si>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</si>
  <si>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</si>
  <si>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</si>
  <si>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</si>
  <si>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</si>
  <si>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</si>
  <si>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</si>
  <si>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</si>
  <si>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</si>
  <si>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</si>
  <si>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</si>
  <si>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</si>
  <si>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</si>
  <si>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</si>
  <si>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</si>
  <si>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</si>
  <si>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</si>
  <si>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</si>
  <si>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</si>
  <si>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</si>
  <si>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</si>
  <si>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</si>
  <si>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</si>
  <si>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</si>
  <si>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</si>
  <si>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</si>
  <si>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</si>
  <si>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</si>
  <si>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</si>
  <si>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</si>
  <si>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</si>
  <si>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</si>
  <si>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</si>
  <si>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</si>
  <si>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</si>
  <si>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</si>
  <si>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</si>
  <si>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</si>
  <si>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</si>
  <si>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</si>
  <si>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</si>
  <si>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</si>
  <si>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</si>
  <si>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</si>
  <si>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</si>
  <si>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</si>
  <si>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</si>
  <si>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</si>
  <si>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</si>
  <si>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</si>
  <si>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</si>
  <si>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</si>
  <si>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</si>
  <si>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</si>
  <si>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</si>
  <si>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</si>
  <si>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</si>
  <si>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</si>
  <si>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</si>
  <si>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</si>
  <si>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</si>
  <si>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</si>
  <si>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</si>
  <si>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</si>
  <si>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</si>
  <si>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</si>
  <si>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</si>
  <si>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</si>
  <si>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</si>
  <si>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</si>
  <si>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</si>
  <si>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</si>
  <si>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</si>
  <si>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</si>
  <si>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</si>
  <si>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</si>
  <si>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</si>
  <si>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</si>
  <si>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</si>
  <si>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</si>
  <si>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</si>
  <si>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</si>
  <si>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</si>
  <si>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</si>
  <si>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</si>
  <si>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</si>
  <si>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</si>
  <si>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</si>
  <si>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</si>
  <si>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</si>
  <si>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</si>
  <si>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</si>
  <si>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</si>
  <si>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</si>
  <si>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</si>
  <si>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</si>
  <si>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</si>
  <si>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</si>
  <si>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</si>
  <si>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</si>
  <si>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</si>
  <si>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</si>
  <si>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</si>
  <si>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</si>
  <si>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</si>
  <si>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</si>
  <si>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</si>
  <si>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</si>
  <si>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</si>
  <si>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</si>
  <si>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</si>
  <si>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</si>
  <si>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</si>
  <si>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</si>
  <si>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</si>
  <si>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</si>
  <si>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</si>
  <si>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</si>
  <si>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</si>
  <si>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</si>
  <si>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</si>
  <si>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</si>
  <si>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</si>
  <si>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</si>
  <si>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</si>
  <si>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</si>
  <si>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</si>
  <si>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</si>
  <si>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</si>
  <si>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</si>
  <si>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</si>
  <si>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</si>
  <si>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</si>
  <si>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</si>
  <si>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</si>
  <si>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</si>
  <si>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</si>
  <si>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</si>
  <si>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</si>
  <si>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</si>
  <si>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</si>
  <si>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</si>
  <si>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</si>
  <si>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</si>
  <si>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</si>
  <si>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</si>
  <si>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</si>
  <si>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</si>
  <si>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</si>
  <si>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</si>
  <si>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</si>
  <si>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</si>
  <si>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</si>
  <si>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</si>
  <si>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</si>
  <si>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</si>
  <si>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</si>
  <si>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</si>
  <si>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</si>
  <si>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</si>
  <si>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</si>
  <si>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</si>
  <si>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</si>
  <si>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</si>
  <si>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</si>
  <si>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</si>
  <si>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</si>
  <si>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</si>
  <si>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</si>
  <si>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</si>
  <si>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</si>
  <si>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</si>
  <si>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</si>
  <si>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</si>
  <si>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</si>
  <si>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</si>
  <si>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</si>
  <si>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</si>
  <si>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</si>
  <si>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</si>
  <si>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</si>
  <si>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</si>
  <si>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</si>
  <si>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</si>
  <si>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</si>
  <si>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</si>
  <si>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</si>
  <si>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</si>
  <si>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</si>
  <si>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</si>
  <si>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</si>
  <si>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</si>
  <si>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</si>
  <si>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</si>
  <si>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</si>
  <si>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</si>
  <si>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</si>
  <si>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</si>
  <si>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</si>
  <si>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</si>
  <si>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</si>
  <si>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</si>
  <si>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</si>
  <si>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</si>
  <si>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</si>
  <si>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</si>
  <si>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</si>
  <si>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</si>
  <si>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</si>
  <si>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</si>
  <si>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</si>
  <si>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</si>
  <si>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</si>
  <si>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</si>
  <si>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</si>
  <si>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</si>
  <si>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</si>
  <si>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</si>
  <si>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</si>
  <si>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</si>
  <si>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</si>
  <si>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</si>
  <si>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</si>
  <si>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</si>
  <si>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</si>
  <si>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</si>
  <si>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</si>
  <si>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</si>
  <si>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</si>
  <si>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</si>
  <si>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</si>
  <si>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</si>
  <si>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</si>
  <si>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</si>
  <si>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</si>
  <si>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</si>
  <si>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</si>
  <si>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</si>
  <si>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</si>
  <si>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</si>
  <si>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</si>
  <si>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</si>
  <si>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</si>
  <si>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</si>
  <si>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</si>
  <si>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</si>
  <si>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</si>
  <si>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</si>
  <si>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</si>
  <si>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</si>
  <si>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</si>
  <si>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</si>
  <si>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</si>
  <si>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</si>
  <si>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</si>
  <si>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</si>
  <si>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</si>
  <si>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</si>
  <si>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</si>
  <si>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</si>
  <si>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</si>
  <si>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</si>
  <si>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</si>
  <si>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</si>
  <si>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</si>
  <si>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</si>
  <si>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</si>
  <si>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</si>
  <si>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</si>
  <si>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</si>
  <si>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</si>
  <si>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</si>
  <si>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</si>
  <si>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</si>
  <si>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</si>
  <si>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</si>
  <si>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</si>
  <si>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</si>
  <si>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</si>
  <si>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</si>
  <si>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</si>
  <si>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</si>
  <si>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</si>
  <si>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</si>
  <si>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</si>
  <si>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</si>
  <si>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</si>
  <si>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</si>
  <si>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</si>
  <si>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</si>
  <si>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</si>
  <si>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</si>
  <si>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</si>
  <si>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</si>
  <si>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</si>
  <si>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</si>
  <si>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</si>
  <si>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</si>
  <si>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</si>
  <si>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</si>
  <si>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</si>
  <si>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</si>
  <si>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</si>
  <si>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</si>
  <si>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</si>
  <si>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</si>
  <si>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</si>
  <si>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</si>
  <si>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</si>
  <si>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</si>
  <si>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</si>
  <si>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</si>
  <si>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</si>
  <si>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</si>
  <si>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</si>
  <si>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</si>
  <si>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</si>
  <si>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</si>
  <si>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</si>
  <si>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</si>
  <si>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</si>
  <si>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</si>
  <si>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</si>
  <si>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</si>
  <si>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</si>
  <si>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</si>
  <si>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</si>
  <si>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</si>
  <si>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</si>
  <si>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</si>
  <si>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</si>
  <si>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</si>
  <si>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</si>
  <si>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</si>
  <si>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</si>
  <si>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</si>
  <si>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</si>
  <si>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</si>
  <si>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</si>
  <si>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</si>
  <si>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</si>
  <si>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</si>
  <si>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</si>
  <si>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</si>
  <si>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</si>
  <si>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</si>
  <si>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</si>
  <si>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</si>
  <si>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</si>
  <si>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</si>
  <si>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</si>
  <si>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</si>
  <si>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</si>
  <si>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</si>
  <si>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</si>
  <si>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</si>
  <si>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</si>
  <si>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</si>
  <si>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</si>
  <si>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</si>
  <si>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</si>
  <si>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</si>
  <si>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</si>
  <si>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</si>
  <si>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</si>
  <si>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</si>
  <si>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</si>
  <si>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</si>
  <si>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</si>
  <si>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</si>
  <si>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</si>
  <si>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</si>
  <si>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</si>
  <si>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</si>
  <si>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</si>
  <si>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</si>
  <si>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</si>
  <si>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</si>
  <si>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</si>
  <si>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</si>
  <si>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</si>
  <si>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</si>
  <si>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</si>
  <si>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</si>
  <si>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</si>
  <si>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</si>
  <si>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</si>
  <si>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</si>
  <si>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</si>
  <si>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</si>
  <si>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</si>
  <si>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</si>
  <si>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</si>
  <si>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</si>
  <si>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</si>
  <si>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</si>
  <si>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</si>
  <si>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</si>
  <si>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</si>
  <si>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</si>
  <si>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</si>
  <si>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</si>
  <si>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</si>
  <si>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</si>
  <si>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</si>
  <si>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</si>
  <si>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</si>
  <si>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</si>
  <si>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</si>
  <si>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</si>
  <si>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</si>
  <si>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</si>
  <si>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</si>
  <si>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</si>
  <si>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</si>
  <si>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</si>
  <si>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</si>
  <si>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</si>
  <si>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</si>
  <si>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</si>
  <si>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</si>
  <si>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</si>
  <si>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</si>
  <si>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</si>
  <si>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</si>
  <si>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</si>
  <si>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</si>
  <si>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</si>
  <si>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</si>
  <si>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</si>
  <si>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</si>
  <si>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</si>
  <si>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</si>
  <si>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</si>
  <si>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</si>
  <si>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</si>
  <si>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</si>
  <si>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</si>
  <si>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</si>
  <si>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</si>
  <si>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</si>
  <si>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</si>
  <si>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</si>
  <si>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</si>
  <si>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</si>
  <si>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</si>
  <si>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</si>
  <si>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</si>
  <si>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</si>
  <si>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</si>
  <si>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</si>
  <si>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</si>
  <si>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</si>
  <si>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</si>
  <si>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</si>
  <si>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</si>
  <si>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</si>
  <si>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</si>
  <si>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</si>
  <si>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</si>
  <si>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</si>
  <si>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</si>
  <si>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</si>
  <si>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</si>
  <si>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</si>
  <si>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</si>
  <si>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</si>
  <si>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</si>
  <si>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</si>
  <si>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</si>
  <si>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</si>
  <si>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</si>
  <si>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</si>
  <si>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</si>
  <si>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</si>
  <si>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</si>
  <si>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</si>
  <si>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</si>
  <si>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</si>
  <si>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</si>
  <si>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</si>
  <si>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</si>
  <si>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</si>
  <si>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</si>
  <si>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</si>
  <si>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</si>
  <si>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</si>
  <si>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</si>
  <si>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</si>
  <si>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</si>
  <si>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</si>
  <si>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</si>
  <si>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</si>
  <si>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</si>
  <si>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</si>
  <si>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</si>
  <si>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</si>
  <si>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</si>
  <si>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</si>
  <si>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</si>
  <si>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</si>
  <si>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</si>
  <si>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</si>
  <si>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</si>
  <si>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</si>
  <si>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</si>
  <si>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</si>
  <si>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</si>
  <si>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</si>
  <si>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</si>
  <si>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</si>
  <si>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</si>
  <si>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</si>
  <si>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</si>
  <si>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</si>
  <si>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</si>
  <si>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</si>
  <si>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</si>
  <si>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</si>
  <si>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</si>
  <si>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</si>
  <si>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</si>
  <si>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</si>
  <si>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</si>
  <si>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</si>
  <si>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</si>
  <si>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</si>
  <si>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</si>
  <si>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</si>
  <si>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</si>
  <si>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</si>
  <si>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</si>
  <si>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</si>
  <si>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</si>
  <si>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</si>
  <si>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</si>
  <si>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</si>
  <si>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</si>
  <si>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</si>
  <si>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</si>
  <si>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</si>
  <si>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</si>
  <si>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</si>
  <si>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</si>
  <si>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</si>
  <si>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</si>
  <si>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</si>
  <si>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</si>
  <si>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</si>
  <si>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</si>
  <si>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</si>
  <si>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</si>
  <si>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</si>
  <si>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</si>
  <si>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</si>
  <si>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</si>
  <si>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</si>
  <si>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</si>
  <si>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</si>
  <si>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</si>
  <si>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</si>
  <si>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</si>
  <si>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</si>
  <si>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</si>
  <si>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</si>
  <si>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</si>
  <si>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</si>
  <si>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</si>
  <si>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</si>
  <si>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</si>
  <si>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</si>
  <si>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</si>
  <si>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</si>
  <si>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</si>
  <si>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</si>
  <si>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</si>
  <si>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</si>
  <si>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</si>
  <si>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</si>
  <si>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</si>
  <si>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</si>
  <si>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</si>
  <si>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</si>
  <si>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</si>
  <si>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</si>
  <si>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</si>
  <si>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</si>
  <si>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</si>
  <si>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</si>
  <si>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</si>
  <si>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</si>
  <si>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</si>
  <si>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</si>
  <si>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</si>
  <si>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</si>
  <si>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</si>
  <si>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</si>
  <si>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</si>
  <si>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</si>
  <si>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</si>
  <si>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</si>
  <si>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</si>
  <si>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</si>
  <si>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</si>
  <si>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</si>
  <si>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</si>
  <si>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</si>
  <si>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</si>
  <si>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</si>
  <si>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</si>
  <si>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</si>
  <si>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</si>
  <si>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</si>
  <si>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</si>
  <si>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</si>
  <si>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</si>
  <si>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</si>
  <si>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</si>
  <si>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</si>
  <si>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</si>
  <si>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</si>
  <si>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</si>
  <si>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</si>
  <si>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</si>
  <si>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</si>
  <si>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</si>
  <si>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</si>
  <si>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</si>
  <si>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</si>
  <si>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</si>
  <si>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</si>
  <si>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</si>
  <si>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</si>
  <si>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</si>
  <si>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</si>
  <si>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</si>
  <si>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</si>
  <si>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</si>
  <si>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</si>
  <si>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</si>
  <si>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</si>
  <si>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</si>
  <si>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</si>
  <si>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</si>
  <si>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</si>
  <si>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</si>
  <si>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</si>
  <si>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</si>
  <si>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</si>
  <si>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</si>
  <si>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</si>
  <si>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</si>
  <si>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</si>
  <si>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</si>
  <si>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</si>
  <si>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</si>
  <si>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</si>
  <si>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</si>
  <si>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</si>
  <si>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</si>
  <si>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</si>
  <si>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</si>
  <si>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</si>
  <si>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</si>
  <si>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</si>
  <si>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</si>
  <si>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</si>
  <si>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</si>
  <si>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</si>
  <si>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</si>
  <si>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</si>
  <si>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</si>
  <si>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</si>
  <si>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</si>
  <si>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</si>
  <si>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</si>
  <si>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</si>
  <si>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</si>
  <si>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</si>
  <si>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</si>
  <si>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</si>
  <si>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</si>
  <si>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</si>
  <si>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</si>
  <si>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</si>
  <si>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</si>
  <si>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</si>
  <si>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</si>
  <si>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</si>
  <si>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</si>
  <si>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</si>
  <si>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</si>
  <si>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</si>
  <si>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</si>
  <si>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</si>
  <si>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</si>
  <si>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</si>
  <si>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</si>
  <si>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</si>
  <si>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</si>
  <si>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</si>
  <si>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</si>
  <si>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</si>
  <si>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</si>
  <si>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</si>
  <si>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</si>
  <si>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</si>
  <si>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</si>
  <si>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</si>
  <si>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</si>
  <si>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</si>
  <si>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</si>
  <si>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</si>
  <si>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</si>
  <si>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</si>
  <si>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</si>
  <si>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</si>
  <si>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</si>
  <si>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</si>
  <si>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</si>
  <si>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</si>
  <si>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</si>
  <si>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</si>
  <si>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</si>
  <si>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</si>
  <si>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</si>
  <si>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</si>
  <si>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</si>
  <si>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</si>
  <si>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</si>
  <si>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</si>
  <si>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</si>
  <si>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</si>
  <si>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</si>
  <si>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</si>
  <si>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</si>
  <si>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</si>
  <si>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</si>
  <si>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</si>
  <si>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</si>
  <si>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</si>
  <si>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</si>
  <si>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</si>
  <si>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</si>
  <si>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</si>
  <si>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</si>
  <si>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</si>
  <si>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</si>
  <si>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</si>
  <si>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</si>
  <si>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</si>
  <si>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</si>
  <si>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</si>
  <si>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</si>
  <si>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</si>
  <si>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</si>
  <si>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</si>
  <si>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</si>
  <si>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</si>
  <si>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</si>
  <si>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</si>
  <si>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</si>
  <si>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</si>
  <si>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</si>
  <si>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</si>
  <si>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</si>
  <si>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</si>
  <si>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</si>
  <si>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</si>
  <si>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</si>
  <si>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</si>
  <si>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</si>
  <si>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</si>
  <si>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</si>
  <si>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</si>
  <si>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</si>
  <si>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</si>
  <si>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</si>
  <si>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</si>
  <si>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</si>
  <si>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</si>
  <si>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</si>
  <si>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</si>
  <si>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</si>
  <si>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</si>
  <si>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</si>
  <si>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</si>
  <si>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</si>
  <si>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</si>
  <si>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</si>
  <si>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</si>
  <si>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</si>
  <si>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</si>
  <si>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</si>
  <si>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</si>
  <si>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</si>
  <si>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</si>
  <si>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</si>
  <si>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</si>
  <si>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</si>
  <si>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</si>
  <si>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</si>
  <si>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</si>
  <si>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</si>
  <si>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</si>
  <si>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</si>
  <si>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</si>
  <si>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</si>
  <si>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</si>
  <si>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</si>
  <si>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</si>
  <si>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</si>
  <si>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</si>
  <si>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</si>
  <si>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</si>
  <si>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</si>
  <si>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</si>
  <si>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</si>
  <si>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</si>
  <si>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</si>
  <si>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</si>
  <si>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</si>
  <si>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</si>
  <si>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</si>
  <si>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</si>
  <si>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</si>
  <si>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</si>
  <si>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</si>
  <si>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</si>
  <si>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</si>
  <si>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</si>
  <si>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</si>
  <si>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</si>
  <si>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</si>
  <si>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</si>
  <si>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</si>
  <si>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</si>
  <si>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</si>
  <si>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</si>
  <si>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</si>
  <si>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</si>
  <si>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</si>
  <si>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</si>
  <si>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</si>
  <si>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</si>
  <si>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</si>
  <si>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</si>
  <si>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</si>
  <si>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</si>
  <si>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</si>
  <si>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</si>
  <si>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</si>
  <si>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</si>
  <si>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</si>
  <si>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</si>
  <si>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</si>
  <si>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</si>
  <si>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</si>
  <si>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</si>
  <si>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</si>
  <si>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</si>
  <si>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</si>
  <si>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</si>
  <si>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</si>
  <si>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</si>
  <si>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</si>
  <si>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</si>
  <si>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</si>
  <si>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</si>
  <si>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</si>
  <si>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</si>
  <si>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</si>
  <si>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</si>
  <si>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</si>
  <si>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</si>
  <si>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</si>
  <si>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</si>
  <si>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</si>
  <si>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</si>
  <si>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</si>
  <si>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</si>
  <si>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</si>
  <si>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</si>
  <si>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</si>
  <si>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</si>
  <si>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</si>
  <si>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</si>
  <si>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</si>
  <si>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</si>
  <si>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</si>
  <si>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</si>
  <si>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</si>
  <si>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</si>
  <si>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</si>
  <si>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</si>
  <si>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</si>
  <si>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</si>
  <si>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</si>
  <si>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</si>
  <si>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</si>
  <si>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</si>
  <si>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</si>
  <si>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</si>
  <si>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</si>
  <si>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</si>
  <si>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</si>
  <si>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</si>
  <si>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</si>
  <si>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</si>
  <si>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</si>
  <si>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</si>
  <si>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</si>
  <si>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</si>
  <si>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</si>
  <si>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</si>
  <si>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</si>
  <si>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</si>
  <si>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</si>
  <si>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</si>
  <si>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</si>
  <si>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</si>
  <si>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</si>
  <si>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</si>
  <si>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</si>
  <si>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</si>
  <si>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</si>
  <si>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</si>
  <si>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</si>
  <si>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</si>
  <si>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</si>
  <si>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</si>
  <si>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</si>
  <si>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</si>
  <si>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</si>
  <si>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</si>
  <si>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</si>
  <si>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</si>
  <si>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</si>
  <si>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</si>
  <si>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</si>
  <si>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</si>
  <si>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</si>
  <si>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</si>
  <si>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</si>
  <si>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</si>
  <si>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</si>
  <si>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</si>
  <si>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</si>
  <si>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</si>
  <si>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</si>
  <si>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</si>
  <si>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</si>
  <si>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</si>
  <si>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</si>
  <si>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</si>
  <si>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</si>
  <si>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</si>
  <si>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</si>
  <si>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</si>
  <si>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</si>
  <si>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</si>
  <si>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</si>
  <si>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</si>
  <si>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</si>
  <si>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</si>
  <si>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</si>
  <si>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</si>
  <si>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</si>
  <si>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</si>
  <si>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</si>
  <si>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</si>
  <si>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</si>
  <si>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</si>
  <si>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</si>
  <si>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</si>
  <si>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</si>
  <si>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</si>
  <si>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</si>
  <si>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</si>
  <si>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</si>
  <si>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</si>
  <si>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</si>
  <si>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</si>
  <si>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</si>
  <si>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</si>
  <si>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</si>
  <si>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</si>
  <si>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</si>
  <si>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</si>
  <si>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</si>
  <si>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</si>
  <si>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</si>
  <si>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</si>
  <si>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</si>
  <si>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</si>
  <si>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</si>
  <si>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</si>
  <si>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</si>
  <si>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</si>
  <si>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</si>
  <si>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</si>
  <si>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</si>
  <si>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</si>
  <si>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</si>
  <si>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</si>
  <si>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</si>
  <si>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</si>
  <si>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</si>
  <si>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</si>
  <si>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</si>
  <si>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</si>
  <si>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</si>
  <si>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</si>
  <si>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</si>
  <si>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</si>
  <si>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</si>
  <si>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</si>
  <si>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</si>
  <si>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</si>
  <si>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</si>
  <si>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</si>
  <si>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</si>
  <si>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</si>
  <si>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</si>
  <si>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</si>
  <si>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</si>
  <si>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</si>
  <si>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</si>
  <si>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</si>
  <si>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</si>
  <si>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</si>
  <si>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</si>
  <si>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</si>
  <si>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</si>
  <si>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</si>
  <si>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</si>
  <si>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</si>
  <si>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</si>
  <si>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</si>
  <si>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</si>
  <si>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</si>
  <si>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</si>
  <si>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</si>
  <si>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</si>
  <si>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</si>
  <si>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</si>
  <si>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</si>
  <si>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</si>
  <si>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</si>
  <si>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</si>
  <si>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</si>
  <si>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</si>
  <si>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</si>
  <si>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</si>
  <si>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</si>
  <si>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</si>
  <si>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</si>
  <si>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</si>
  <si>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</si>
  <si>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</si>
  <si>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</si>
  <si>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</si>
  <si>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</si>
  <si>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</si>
  <si>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</si>
  <si>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</si>
  <si>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</si>
  <si>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</si>
  <si>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</si>
  <si>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</si>
  <si>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</si>
  <si>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</si>
  <si>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</si>
  <si>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</si>
  <si>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</si>
  <si>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</si>
  <si>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</si>
  <si>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</si>
  <si>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</si>
  <si>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</si>
  <si>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</si>
  <si>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</si>
  <si>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</si>
  <si>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</si>
  <si>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</si>
  <si>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</si>
  <si>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</si>
  <si>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</si>
  <si>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</si>
  <si>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</si>
  <si>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</si>
  <si>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</si>
  <si>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</si>
  <si>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</si>
  <si>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</si>
  <si>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</si>
  <si>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</si>
  <si>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</si>
  <si>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</si>
  <si>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</si>
  <si>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</si>
  <si>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</si>
  <si>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</si>
  <si>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</si>
  <si>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</si>
  <si>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</si>
  <si>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</si>
  <si>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</si>
  <si>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</si>
  <si>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</si>
  <si>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</si>
  <si>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</si>
  <si>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</si>
  <si>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</si>
  <si>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</si>
  <si>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</si>
  <si>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</si>
  <si>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</si>
  <si>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</si>
  <si>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</si>
  <si>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</si>
  <si>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</si>
  <si>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</si>
  <si>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</si>
  <si>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</si>
  <si>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</si>
  <si>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</si>
  <si>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</si>
  <si>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</si>
  <si>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</si>
  <si>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</si>
  <si>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</si>
  <si>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</si>
  <si>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</si>
  <si>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</si>
  <si>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</si>
  <si>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</si>
  <si>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</si>
  <si>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</si>
  <si>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</si>
  <si>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</si>
  <si>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</si>
  <si>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</si>
  <si>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</si>
  <si>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</si>
  <si>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</si>
  <si>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</si>
  <si>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</si>
  <si>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</si>
  <si>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</si>
  <si>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</si>
  <si>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</si>
  <si>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</si>
  <si>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</si>
  <si>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</si>
  <si>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</si>
  <si>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</si>
  <si>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</si>
  <si>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</si>
  <si>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</si>
  <si>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</si>
  <si>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</si>
  <si>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</si>
  <si>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</si>
  <si>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</si>
  <si>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</si>
  <si>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</si>
  <si>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</si>
  <si>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</si>
  <si>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</si>
  <si>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</si>
  <si>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</si>
  <si>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</si>
  <si>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</si>
  <si>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</si>
  <si>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</si>
  <si>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</si>
  <si>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</si>
  <si>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</si>
  <si>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</si>
  <si>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</si>
  <si>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</si>
  <si>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</si>
  <si>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</si>
  <si>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</si>
  <si>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</si>
  <si>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</si>
  <si>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</si>
  <si>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</si>
  <si>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</si>
  <si>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</si>
  <si>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</si>
  <si>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</si>
  <si>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</si>
  <si>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</si>
  <si>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</si>
  <si>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</si>
  <si>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</si>
  <si>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</si>
  <si>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</si>
  <si>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</si>
  <si>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</si>
  <si>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</si>
  <si>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</si>
  <si>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</si>
  <si>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</si>
  <si>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</si>
  <si>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</si>
  <si>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</si>
  <si>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</si>
  <si>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</si>
  <si>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</si>
  <si>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</si>
  <si>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</si>
  <si>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</si>
  <si>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</si>
  <si>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</si>
  <si>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</si>
  <si>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</si>
  <si>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</si>
  <si>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</si>
  <si>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</si>
  <si>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</si>
  <si>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</si>
  <si>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</si>
  <si>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</si>
  <si>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</si>
  <si>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</si>
  <si>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</si>
  <si>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</si>
  <si>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</si>
  <si>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</si>
  <si>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</si>
  <si>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</si>
  <si>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</si>
  <si>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</si>
  <si>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</si>
  <si>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</si>
  <si>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</si>
  <si>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</si>
  <si>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</si>
  <si>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</si>
  <si>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</si>
  <si>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</si>
  <si>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</si>
  <si>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</si>
  <si>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</si>
  <si>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</si>
  <si>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</si>
  <si>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</si>
  <si>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</si>
  <si>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</si>
  <si>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</si>
  <si>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</si>
  <si>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</si>
  <si>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</si>
  <si>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</si>
  <si>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</si>
  <si>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</si>
  <si>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</si>
  <si>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</si>
  <si>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</si>
  <si>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</si>
  <si>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</si>
  <si>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</si>
  <si>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</si>
  <si>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</si>
  <si>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</si>
  <si>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</si>
  <si>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</si>
  <si>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</si>
  <si>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</si>
  <si>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</si>
  <si>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</si>
  <si>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</si>
  <si>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</si>
  <si>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</si>
  <si>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</si>
  <si>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</si>
  <si>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</si>
  <si>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</si>
  <si>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</si>
  <si>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</si>
  <si>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</si>
  <si>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</si>
  <si>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</si>
  <si>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</si>
  <si>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</si>
  <si>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</si>
  <si>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</si>
  <si>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</si>
  <si>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</si>
  <si>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</si>
  <si>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</si>
  <si>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</si>
  <si>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</si>
  <si>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</si>
  <si>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</si>
  <si>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</si>
  <si>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</si>
  <si>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</si>
  <si>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</si>
  <si>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</si>
  <si>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</si>
  <si>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</si>
  <si>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</si>
  <si>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</si>
  <si>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</si>
  <si>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</si>
  <si>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</si>
  <si>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</si>
  <si>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</si>
  <si>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</si>
  <si>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</si>
  <si>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</si>
  <si>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</si>
  <si>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</si>
  <si>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</si>
  <si>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</si>
  <si>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</si>
  <si>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</si>
  <si>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</si>
  <si>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</si>
  <si>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</si>
  <si>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</si>
  <si>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</si>
  <si>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</si>
  <si>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</si>
  <si>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</si>
  <si>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</si>
  <si>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</si>
  <si>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</si>
  <si>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</si>
  <si>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</si>
  <si>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</si>
  <si>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</si>
  <si>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</si>
  <si>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</si>
  <si>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</si>
  <si>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</si>
  <si>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</si>
  <si>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</si>
  <si>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</si>
  <si>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</si>
  <si>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</si>
  <si>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</si>
  <si>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</si>
  <si>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</si>
  <si>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</si>
  <si>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</si>
  <si>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</si>
  <si>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</si>
  <si>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</si>
  <si>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</si>
  <si>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</si>
  <si>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</si>
  <si>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</si>
  <si>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</si>
  <si>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</si>
  <si>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</si>
  <si>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</si>
  <si>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</si>
  <si>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</si>
  <si>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</si>
  <si>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</si>
  <si>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</si>
  <si>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</si>
  <si>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</si>
  <si>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</si>
  <si>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</si>
  <si>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</si>
  <si>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</si>
  <si>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</si>
  <si>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</si>
  <si>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</si>
  <si>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</si>
  <si>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</si>
  <si>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</si>
  <si>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</si>
  <si>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</si>
  <si>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</si>
  <si>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</si>
  <si>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</si>
  <si>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</si>
  <si>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</si>
  <si>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</si>
  <si>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</si>
  <si>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</si>
  <si>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</si>
  <si>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</si>
  <si>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</si>
  <si>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</si>
  <si>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</si>
  <si>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</si>
  <si>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</si>
  <si>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</si>
  <si>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</si>
  <si>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</si>
  <si>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</si>
  <si>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</si>
  <si>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</si>
  <si>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</si>
  <si>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</si>
  <si>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</si>
  <si>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</si>
  <si>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</si>
  <si>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</si>
  <si>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</si>
  <si>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</si>
  <si>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</si>
  <si>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</si>
  <si>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</si>
  <si>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</si>
  <si>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</si>
  <si>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</si>
  <si>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</si>
  <si>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</si>
  <si>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</si>
  <si>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</si>
  <si>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</si>
  <si>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</si>
  <si>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</si>
  <si>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</si>
  <si>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</si>
  <si>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</si>
  <si>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</si>
  <si>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</si>
  <si>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</si>
  <si>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</si>
  <si>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</si>
  <si>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</si>
  <si>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</si>
  <si>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</si>
  <si>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</si>
  <si>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</si>
  <si>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</si>
  <si>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</si>
  <si>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</si>
  <si>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</si>
  <si>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</si>
  <si>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</si>
  <si>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</si>
  <si>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</si>
  <si>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</si>
  <si>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</si>
  <si>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</si>
  <si>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</si>
  <si>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</si>
  <si>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</si>
  <si>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</si>
  <si>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</si>
  <si>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</si>
  <si>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</si>
  <si>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</si>
  <si>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</si>
  <si>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</si>
  <si>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</si>
  <si>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</si>
  <si>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</si>
  <si>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</si>
  <si>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</si>
  <si>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</si>
  <si>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</si>
  <si>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</si>
  <si>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</si>
  <si>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</si>
  <si>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</si>
  <si>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</si>
  <si>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</si>
  <si>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</si>
  <si>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</si>
  <si>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</si>
  <si>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</si>
  <si>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</si>
  <si>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</si>
  <si>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</si>
  <si>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</si>
  <si>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</si>
  <si>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</si>
  <si>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</si>
  <si>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</si>
  <si>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</si>
  <si>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</si>
  <si>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</si>
  <si>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</si>
  <si>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</si>
  <si>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</si>
  <si>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</si>
  <si>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</si>
  <si>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</si>
  <si>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</si>
  <si>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</si>
  <si>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</si>
  <si>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</si>
  <si>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</si>
  <si>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</si>
  <si>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</si>
  <si>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</si>
  <si>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</si>
  <si>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</si>
  <si>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</si>
  <si>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</si>
  <si>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</si>
  <si>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</si>
  <si>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</si>
  <si>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</si>
  <si>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</si>
  <si>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</si>
  <si>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</si>
  <si>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</si>
  <si>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</si>
  <si>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</si>
  <si>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</si>
  <si>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</si>
  <si>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</si>
  <si>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</si>
  <si>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</si>
  <si>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</si>
  <si>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</si>
  <si>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</si>
  <si>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</si>
  <si>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</si>
  <si>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</si>
  <si>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</si>
  <si>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</si>
  <si>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</si>
  <si>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</si>
  <si>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</si>
  <si>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</si>
  <si>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</si>
  <si>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</si>
  <si>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</si>
  <si>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</si>
  <si>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</si>
  <si>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</si>
  <si>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</si>
  <si>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</si>
  <si>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</si>
  <si>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</si>
  <si>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</si>
  <si>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</si>
  <si>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</si>
  <si>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</si>
  <si>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</si>
  <si>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</si>
  <si>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</si>
  <si>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</si>
  <si>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</si>
  <si>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</si>
  <si>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</si>
  <si>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</si>
  <si>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</si>
  <si>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</si>
  <si>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</si>
  <si>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</si>
  <si>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</si>
  <si>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</si>
  <si>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</si>
  <si>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</si>
  <si>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</si>
  <si>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</si>
  <si>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</si>
  <si>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</si>
  <si>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</si>
  <si>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</si>
  <si>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</si>
  <si>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</si>
  <si>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</si>
  <si>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</si>
  <si>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</si>
  <si>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</si>
  <si>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</si>
  <si>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</si>
  <si>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</si>
  <si>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</si>
  <si>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</si>
  <si>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</si>
  <si>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</si>
  <si>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</si>
  <si>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</si>
  <si>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</si>
  <si>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</si>
  <si>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</si>
  <si>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</si>
  <si>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</si>
  <si>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</si>
  <si>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</si>
  <si>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</si>
  <si>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</si>
  <si>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</si>
  <si>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</si>
  <si>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</si>
  <si>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</si>
  <si>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</si>
  <si>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</si>
  <si>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</si>
  <si>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</si>
  <si>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</si>
  <si>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</si>
  <si>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</si>
  <si>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</si>
  <si>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</si>
  <si>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</si>
  <si>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</si>
  <si>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</si>
  <si>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</si>
  <si>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</si>
  <si>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</si>
  <si>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</si>
  <si>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</si>
  <si>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</si>
  <si>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</si>
  <si>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</si>
  <si>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</si>
  <si>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</si>
  <si>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</si>
  <si>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</si>
  <si>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</si>
  <si>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</si>
  <si>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</si>
  <si>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</si>
  <si>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</si>
  <si>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</si>
  <si>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</si>
  <si>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</si>
  <si>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</si>
  <si>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</si>
  <si>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</si>
  <si>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</si>
  <si>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</si>
  <si>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</si>
  <si>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</si>
  <si>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</si>
  <si>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</si>
  <si>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</si>
  <si>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</si>
  <si>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</si>
  <si>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</si>
  <si>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</si>
  <si>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</si>
  <si>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</si>
  <si>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</si>
  <si>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</si>
  <si>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</si>
  <si>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</si>
  <si>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</si>
  <si>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</si>
  <si>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</si>
  <si>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</si>
  <si>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</si>
  <si>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</si>
  <si>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</si>
  <si>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</si>
  <si>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</si>
  <si>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</si>
  <si>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</si>
  <si>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</si>
  <si>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</si>
  <si>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</si>
  <si>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</si>
  <si>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</si>
  <si>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</si>
  <si>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</si>
  <si>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</si>
  <si>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</si>
  <si>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</si>
  <si>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</si>
  <si>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</si>
  <si>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</si>
  <si>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</si>
  <si>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</si>
  <si>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</si>
  <si>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</si>
  <si>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</si>
  <si>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</si>
  <si>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</si>
  <si>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</si>
  <si>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</si>
  <si>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</si>
  <si>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</si>
  <si>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</si>
  <si>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</si>
  <si>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</si>
  <si>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</si>
  <si>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</si>
  <si>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</si>
  <si>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</si>
  <si>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</si>
  <si>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</si>
  <si>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</si>
  <si>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</si>
  <si>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</si>
  <si>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</si>
  <si>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</si>
  <si>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</si>
  <si>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</si>
  <si>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</si>
  <si>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</si>
  <si>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</si>
  <si>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</si>
  <si>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</si>
  <si>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</si>
  <si>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</si>
  <si>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</si>
  <si>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</si>
  <si>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</si>
  <si>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</si>
  <si>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</si>
  <si>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</si>
  <si>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</si>
  <si>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</si>
  <si>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</si>
  <si>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</si>
  <si>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</si>
  <si>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</si>
  <si>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</si>
  <si>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</si>
  <si>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</si>
  <si>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</si>
  <si>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</si>
  <si>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</si>
  <si>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</si>
  <si>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</si>
  <si>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</si>
  <si>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</si>
  <si>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</si>
  <si>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</si>
  <si>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</si>
  <si>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</si>
  <si>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</si>
  <si>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</si>
  <si>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</si>
  <si>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</si>
  <si>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</si>
  <si>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</si>
  <si>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</si>
  <si>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</si>
  <si>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</si>
  <si>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</si>
  <si>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</si>
  <si>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</si>
  <si>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</si>
  <si>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</si>
  <si>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</si>
  <si>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</si>
  <si>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</si>
  <si>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</si>
  <si>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</si>
  <si>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</si>
  <si>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</si>
  <si>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</si>
  <si>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</si>
  <si>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</si>
  <si>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</si>
  <si>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</si>
  <si>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</si>
  <si>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</si>
  <si>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</si>
  <si>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</si>
  <si>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</si>
  <si>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</si>
  <si>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</si>
  <si>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</si>
  <si>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</si>
  <si>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</si>
  <si>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</si>
  <si>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</si>
  <si>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</si>
  <si>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</si>
  <si>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</si>
  <si>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</si>
  <si>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</si>
  <si>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</si>
  <si>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</si>
  <si>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</si>
  <si>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</si>
  <si>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</si>
  <si>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</si>
  <si>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</si>
  <si>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</si>
  <si>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</si>
  <si>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</si>
  <si>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</si>
  <si>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</si>
  <si>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</si>
  <si>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</si>
  <si>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</si>
  <si>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</si>
  <si>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</si>
  <si>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</si>
  <si>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</si>
  <si>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</si>
  <si>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</si>
  <si>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</si>
  <si>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</si>
  <si>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</si>
  <si>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</si>
  <si>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</si>
  <si>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</si>
  <si>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</si>
  <si>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</si>
  <si>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</si>
  <si>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</si>
  <si>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</si>
  <si>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</si>
  <si>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</si>
  <si>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</si>
  <si>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</si>
  <si>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</si>
  <si>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</si>
  <si>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</si>
  <si>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</si>
  <si>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</si>
  <si>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</si>
  <si>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</si>
  <si>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</si>
  <si>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</si>
  <si>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</si>
  <si>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</si>
  <si>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</si>
  <si>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</si>
  <si>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</si>
  <si>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</si>
  <si>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</si>
  <si>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</si>
  <si>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</si>
  <si>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</si>
  <si>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</si>
  <si>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</si>
  <si>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</si>
  <si>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</si>
  <si>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</si>
  <si>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</si>
  <si>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</si>
  <si>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</si>
  <si>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</si>
  <si>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</si>
  <si>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</si>
  <si>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</si>
  <si>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</si>
  <si>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</si>
  <si>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</si>
  <si>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</si>
  <si>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</si>
  <si>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</si>
  <si>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</si>
  <si>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</si>
  <si>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</si>
  <si>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</si>
  <si>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</si>
  <si>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</si>
  <si>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</si>
  <si>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</si>
  <si>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</si>
  <si>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</si>
  <si>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</si>
  <si>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</si>
  <si>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</si>
  <si>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</si>
  <si>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</si>
  <si>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</si>
  <si>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</si>
  <si>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</si>
  <si>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</si>
  <si>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</si>
  <si>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</si>
  <si>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</si>
  <si>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</si>
  <si>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</si>
  <si>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</si>
  <si>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</si>
  <si>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</si>
  <si>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</si>
  <si>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</si>
  <si>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</si>
  <si>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</si>
  <si>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</si>
  <si>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</si>
  <si>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</si>
  <si>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</si>
  <si>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</si>
  <si>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</si>
  <si>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</si>
  <si>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</si>
  <si>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</si>
  <si>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</si>
  <si>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</si>
  <si>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</si>
  <si>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</si>
  <si>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</si>
  <si>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</si>
  <si>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</si>
  <si>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</si>
  <si>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</si>
  <si>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</si>
  <si>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</si>
  <si>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</si>
  <si>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</si>
  <si>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</si>
  <si>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</si>
  <si>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</si>
  <si>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</si>
  <si>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</si>
  <si>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</si>
  <si>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</si>
  <si>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</si>
  <si>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</si>
  <si>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</si>
  <si>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</si>
  <si>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</si>
  <si>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</si>
  <si>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</si>
  <si>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</si>
  <si>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</si>
  <si>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</si>
  <si>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</si>
  <si>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</si>
  <si>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</si>
  <si>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</si>
  <si>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</si>
  <si>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</si>
  <si>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</si>
  <si>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</si>
  <si>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</si>
  <si>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</si>
  <si>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</si>
  <si>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</si>
  <si>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</si>
  <si>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</si>
  <si>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</si>
  <si>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</si>
  <si>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</si>
  <si>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</si>
  <si>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</si>
  <si>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</si>
  <si>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</si>
  <si>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</si>
  <si>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</si>
  <si>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</si>
  <si>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</si>
  <si>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</si>
  <si>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</si>
  <si>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</si>
  <si>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</si>
  <si>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</si>
  <si>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</si>
  <si>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</si>
  <si>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</si>
  <si>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</si>
  <si>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</si>
  <si>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</si>
  <si>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</si>
  <si>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</si>
  <si>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</si>
  <si>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</si>
  <si>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</si>
  <si>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</si>
  <si>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</si>
  <si>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</si>
  <si>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</si>
  <si>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</si>
  <si>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</si>
  <si>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</si>
  <si>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</si>
  <si>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</si>
  <si>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</si>
  <si>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</si>
  <si>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</si>
  <si>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</si>
  <si>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</si>
  <si>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</si>
  <si>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</si>
  <si>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</si>
  <si>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</si>
  <si>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</si>
  <si>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</si>
  <si>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</si>
  <si>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</si>
  <si>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</si>
  <si>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</si>
  <si>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</si>
  <si>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</si>
  <si>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</si>
  <si>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</si>
  <si>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</si>
  <si>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</si>
  <si>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</si>
  <si>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</si>
  <si>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</si>
  <si>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</si>
  <si>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</si>
  <si>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</si>
  <si>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</si>
  <si>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</si>
  <si>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</si>
  <si>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</si>
  <si>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</si>
  <si>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</si>
  <si>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</si>
  <si>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</si>
  <si>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</si>
  <si>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</si>
  <si>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</si>
  <si>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</si>
  <si>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</si>
  <si>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</si>
  <si>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</si>
  <si>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</si>
  <si>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</si>
  <si>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</si>
  <si>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</si>
  <si>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</si>
  <si>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</si>
  <si>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</si>
  <si>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</si>
  <si>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</si>
  <si>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</si>
  <si>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</si>
  <si>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</si>
  <si>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</si>
  <si>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</si>
  <si>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</si>
  <si>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</si>
  <si>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</si>
  <si>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</si>
  <si>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</si>
  <si>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</si>
  <si>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</si>
  <si>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</si>
  <si>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</si>
  <si>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</si>
  <si>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</si>
  <si>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</si>
  <si>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</si>
  <si>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</si>
  <si>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</si>
  <si>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</si>
  <si>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</si>
  <si>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</si>
  <si>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</si>
  <si>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</si>
  <si>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</si>
  <si>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</si>
  <si>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</si>
  <si>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</si>
  <si>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</si>
  <si>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</si>
  <si>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</si>
  <si>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</si>
  <si>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</si>
  <si>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</si>
  <si>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</si>
  <si>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</si>
  <si>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</si>
  <si>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</si>
  <si>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</si>
  <si>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</si>
  <si>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</si>
  <si>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</si>
  <si>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</si>
  <si>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</si>
  <si>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</si>
  <si>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</si>
  <si>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</si>
  <si>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</si>
  <si>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</si>
  <si>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</si>
  <si>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</si>
  <si>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</si>
  <si>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</si>
  <si>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</si>
  <si>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</si>
  <si>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</si>
  <si>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</si>
  <si>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</si>
  <si>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</si>
  <si>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</si>
  <si>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</si>
  <si>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</si>
  <si>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</si>
  <si>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</si>
  <si>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</si>
  <si>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</si>
  <si>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</si>
  <si>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</si>
  <si>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</si>
  <si>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</si>
  <si>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</si>
  <si>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</si>
  <si>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</si>
  <si>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</si>
  <si>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</si>
  <si>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</si>
  <si>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</si>
  <si>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</si>
  <si>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</si>
  <si>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</si>
  <si>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</si>
  <si>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</si>
  <si>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</si>
  <si>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</si>
  <si>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</si>
  <si>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</si>
  <si>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</si>
  <si>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</si>
  <si>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</si>
  <si>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</si>
  <si>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</si>
  <si>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</si>
  <si>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</si>
  <si>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</si>
  <si>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</si>
  <si>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</si>
  <si>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</si>
  <si>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</si>
  <si>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</si>
  <si>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</si>
  <si>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</si>
  <si>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</si>
  <si>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</si>
  <si>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</si>
  <si>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</si>
  <si>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</si>
  <si>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</si>
  <si>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</si>
  <si>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</si>
  <si>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</si>
  <si>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</si>
  <si>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</si>
  <si>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</si>
  <si>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</si>
  <si>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</si>
  <si>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</si>
  <si>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</si>
  <si>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</si>
  <si>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</si>
  <si>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</si>
  <si>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</si>
  <si>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</si>
  <si>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</si>
  <si>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</si>
  <si>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</si>
  <si>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</si>
  <si>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</si>
  <si>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</si>
  <si>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</si>
  <si>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</si>
  <si>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</si>
  <si>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</si>
  <si>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</si>
  <si>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</si>
  <si>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</si>
  <si>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</si>
  <si>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</si>
  <si>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</si>
  <si>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</si>
  <si>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</si>
  <si>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</si>
  <si>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</si>
  <si>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</si>
  <si>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</si>
  <si>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</si>
  <si>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</si>
  <si>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</si>
  <si>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</si>
  <si>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</si>
  <si>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</si>
  <si>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</si>
  <si>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</si>
  <si>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</si>
  <si>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</si>
  <si>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</si>
  <si>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</si>
  <si>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</si>
  <si>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</si>
  <si>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</si>
  <si>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</si>
  <si>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</si>
  <si>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</si>
  <si>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</si>
  <si>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</si>
  <si>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</si>
  <si>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</si>
  <si>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</si>
  <si>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</si>
  <si>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</si>
  <si>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</si>
  <si>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</si>
  <si>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</si>
  <si>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</si>
  <si>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</si>
  <si>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</si>
  <si>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</si>
  <si>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</si>
  <si>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</si>
  <si>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</si>
  <si>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</si>
  <si>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</si>
  <si>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</si>
  <si>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</si>
  <si>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</si>
  <si>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</si>
  <si>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</si>
  <si>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</si>
  <si>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</si>
  <si>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</si>
  <si>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</si>
  <si>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</si>
  <si>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</si>
  <si>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</si>
  <si>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</si>
  <si>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</si>
  <si>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</si>
  <si>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</si>
  <si>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</si>
  <si>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</si>
  <si>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</si>
  <si>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</si>
  <si>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</si>
  <si>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</si>
  <si>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</si>
  <si>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</si>
  <si>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</si>
  <si>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</si>
  <si>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</si>
  <si>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</si>
  <si>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</si>
  <si>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</si>
  <si>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</si>
  <si>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</si>
  <si>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</si>
  <si>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</si>
  <si>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</si>
  <si>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</si>
  <si>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</si>
  <si>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</si>
  <si>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</si>
  <si>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</si>
  <si>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</si>
  <si>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</si>
  <si>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</si>
  <si>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</si>
  <si>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</si>
  <si>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</si>
  <si>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</si>
  <si>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</si>
  <si>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</si>
  <si>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</si>
  <si>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</si>
  <si>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</si>
  <si>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</si>
  <si>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</si>
  <si>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</si>
  <si>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</si>
  <si>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</si>
  <si>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</si>
  <si>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</si>
  <si>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</si>
  <si>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</si>
  <si>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</si>
  <si>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</si>
  <si>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</si>
  <si>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</si>
  <si>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</si>
  <si>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</si>
  <si>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</si>
  <si>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</si>
  <si>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</si>
  <si>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</si>
  <si>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</si>
  <si>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</si>
  <si>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</si>
  <si>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</si>
  <si>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</si>
  <si>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</si>
  <si>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</si>
  <si>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</si>
  <si>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</si>
  <si>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</si>
  <si>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</si>
  <si>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</si>
  <si>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</si>
  <si>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</si>
  <si>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</si>
  <si>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</si>
  <si>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</si>
  <si>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</si>
  <si>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</si>
  <si>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</si>
  <si>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</si>
  <si>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</si>
  <si>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</si>
  <si>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</si>
  <si>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</si>
  <si>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</si>
  <si>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</si>
  <si>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</si>
  <si>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</si>
  <si>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</si>
  <si>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</si>
  <si>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</si>
  <si>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</si>
  <si>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</si>
  <si>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</si>
  <si>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</si>
  <si>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</si>
  <si>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</si>
  <si>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</si>
  <si>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</si>
  <si>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</si>
  <si>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</si>
  <si>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</si>
  <si>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</si>
  <si>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</si>
  <si>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</si>
  <si>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</si>
  <si>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</si>
  <si>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</si>
  <si>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</si>
  <si>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</si>
  <si>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</si>
  <si>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</si>
  <si>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</si>
  <si>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</si>
  <si>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</si>
  <si>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</si>
  <si>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</si>
  <si>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</si>
  <si>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</si>
  <si>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</si>
  <si>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</si>
  <si>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</si>
  <si>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</si>
  <si>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</si>
  <si>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</si>
  <si>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</si>
  <si>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</si>
  <si>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</si>
  <si>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</si>
  <si>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</si>
  <si>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</si>
  <si>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</si>
  <si>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</si>
  <si>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</si>
  <si>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</si>
  <si>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</si>
  <si>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</si>
  <si>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</si>
  <si>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</si>
  <si>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</si>
  <si>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</si>
  <si>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</si>
  <si>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</si>
  <si>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</si>
  <si>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</si>
  <si>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</si>
  <si>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</si>
  <si>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</si>
  <si>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</si>
  <si>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</si>
  <si>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</si>
  <si>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</si>
  <si>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</si>
  <si>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</si>
  <si>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</si>
  <si>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</si>
  <si>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</si>
  <si>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</si>
  <si>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</si>
  <si>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</si>
  <si>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</si>
  <si>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</si>
  <si>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</si>
  <si>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</si>
  <si>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</si>
  <si>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</si>
  <si>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</si>
  <si>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</si>
  <si>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</si>
  <si>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</si>
  <si>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</si>
  <si>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</si>
  <si>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</si>
  <si>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</si>
  <si>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</si>
  <si>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</si>
  <si>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</si>
  <si>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</si>
  <si>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</si>
  <si>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</si>
  <si>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</si>
  <si>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</si>
  <si>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</si>
  <si>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</si>
  <si>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</si>
  <si>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</si>
  <si>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</si>
  <si>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</si>
  <si>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</si>
  <si>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</si>
  <si>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</si>
  <si>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</si>
  <si>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</si>
  <si>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</si>
  <si>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</si>
  <si>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</si>
  <si>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</si>
  <si>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</si>
  <si>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</si>
  <si>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</si>
  <si>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</si>
  <si>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</si>
  <si>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</si>
  <si>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</si>
  <si>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</si>
  <si>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</si>
  <si>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</si>
  <si>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</si>
  <si>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</si>
  <si>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</si>
  <si>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</si>
  <si>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</si>
  <si>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</si>
  <si>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</si>
  <si>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</si>
  <si>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</si>
  <si>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</si>
  <si>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</si>
  <si>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</si>
  <si>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</si>
  <si>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</si>
  <si>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</si>
  <si>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</si>
  <si>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</si>
  <si>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</si>
  <si>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</si>
  <si>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</si>
  <si>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</si>
  <si>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</si>
  <si>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</si>
  <si>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</si>
  <si>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</si>
  <si>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</si>
  <si>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</si>
  <si>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</si>
  <si>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</si>
  <si>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</si>
  <si>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</si>
  <si>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</si>
  <si>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</si>
  <si>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</si>
  <si>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</si>
  <si>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</si>
  <si>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</si>
  <si>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</si>
  <si>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</si>
  <si>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</si>
  <si>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</si>
  <si>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</si>
  <si>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</si>
  <si>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</si>
  <si>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</si>
  <si>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</si>
  <si>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</si>
  <si>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</si>
  <si>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</si>
  <si>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</si>
  <si>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</si>
  <si>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</si>
  <si>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</si>
  <si>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</si>
  <si>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</si>
  <si>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</si>
  <si>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</si>
  <si>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</si>
  <si>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</si>
  <si>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</si>
  <si>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</si>
  <si>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</si>
  <si>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</si>
  <si>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</si>
  <si>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</si>
  <si>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</si>
  <si>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</si>
  <si>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</si>
  <si>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</si>
  <si>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</si>
  <si>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</si>
  <si>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</si>
  <si>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</si>
  <si>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</si>
  <si>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</si>
  <si>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</si>
  <si>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</si>
  <si>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</si>
  <si>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</si>
  <si>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</si>
  <si>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</si>
  <si>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</si>
  <si>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</si>
  <si>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</si>
  <si>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</si>
  <si>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</si>
  <si>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</si>
  <si>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</si>
  <si>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</si>
  <si>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</si>
  <si>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</si>
  <si>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</si>
  <si>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</si>
  <si>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</si>
  <si>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</si>
  <si>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</si>
  <si>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</si>
  <si>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</si>
  <si>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</si>
  <si>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</si>
  <si>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</si>
  <si>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</si>
  <si>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</si>
  <si>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</si>
  <si>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</si>
  <si>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</si>
  <si>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</si>
  <si>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</si>
  <si>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</si>
  <si>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</si>
  <si>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</si>
  <si>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</si>
  <si>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</si>
  <si>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</si>
  <si>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</si>
  <si>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</si>
  <si>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</si>
  <si>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</si>
  <si>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</si>
  <si>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</si>
  <si>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</si>
  <si>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</si>
  <si>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</si>
  <si>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</si>
  <si>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</si>
  <si>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</si>
  <si>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</si>
  <si>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</si>
  <si>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</si>
  <si>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</si>
  <si>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</si>
  <si>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</si>
  <si>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</si>
  <si>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</si>
  <si>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</si>
  <si>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</si>
  <si>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</si>
  <si>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</si>
  <si>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</si>
  <si>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</si>
  <si>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</si>
  <si>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</si>
  <si>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</si>
  <si>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</si>
  <si>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</si>
  <si>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</si>
  <si>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</si>
  <si>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</si>
  <si>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</si>
  <si>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</si>
  <si>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</si>
  <si>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</si>
  <si>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</si>
  <si>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</si>
  <si>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</si>
  <si>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</si>
  <si>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</si>
  <si>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</si>
  <si>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</si>
  <si>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</si>
  <si>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</si>
  <si>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</si>
  <si>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</si>
  <si>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</si>
  <si>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</si>
  <si>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</si>
  <si>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</si>
  <si>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</si>
  <si>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</si>
  <si>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</si>
  <si>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</si>
  <si>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</si>
  <si>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</si>
  <si>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</si>
  <si>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</si>
  <si>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</si>
  <si>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</si>
  <si>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</si>
  <si>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</si>
  <si>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</si>
  <si>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</si>
  <si>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</si>
  <si>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</si>
  <si>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</si>
  <si>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</si>
  <si>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</si>
  <si>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</si>
  <si>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</si>
  <si>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</si>
  <si>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</si>
  <si>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</si>
  <si>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</si>
  <si>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</si>
  <si>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</si>
  <si>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</si>
  <si>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</si>
  <si>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</si>
  <si>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</si>
  <si>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</si>
  <si>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</si>
  <si>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</si>
  <si>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</si>
  <si>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</si>
  <si>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</si>
  <si>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</si>
  <si>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</si>
  <si>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</si>
  <si>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</si>
  <si>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</si>
  <si>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</si>
  <si>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</si>
  <si>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</si>
  <si>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</si>
  <si>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</si>
  <si>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</si>
  <si>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</si>
  <si>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</si>
  <si>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</si>
  <si>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</si>
  <si>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</si>
  <si>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</si>
  <si>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</si>
  <si>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</si>
  <si>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</si>
  <si>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</si>
  <si>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</si>
  <si>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</si>
  <si>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</si>
  <si>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</si>
  <si>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</si>
  <si>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</si>
  <si>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</si>
  <si>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</si>
  <si>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</si>
  <si>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</si>
  <si>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</si>
  <si>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</si>
  <si>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</si>
  <si>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</si>
  <si>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</si>
  <si>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</si>
  <si>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</si>
  <si>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</si>
  <si>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</si>
  <si>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</si>
  <si>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</si>
  <si>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</si>
  <si>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</si>
  <si>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</si>
  <si>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</si>
  <si>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</si>
  <si>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</si>
  <si>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</si>
  <si>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</si>
  <si>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</si>
  <si>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</si>
  <si>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</si>
  <si>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</si>
  <si>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</si>
  <si>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</si>
  <si>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</si>
  <si>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</si>
  <si>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</si>
  <si>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</si>
  <si>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</si>
  <si>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</si>
  <si>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</si>
  <si>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</si>
  <si>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</si>
  <si>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</si>
  <si>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</si>
  <si>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</si>
  <si>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</si>
  <si>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</si>
  <si>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</si>
  <si>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</si>
  <si>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</si>
  <si>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</si>
  <si>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</si>
  <si>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</si>
  <si>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</si>
  <si>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</si>
  <si>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</si>
  <si>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</si>
  <si>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</si>
  <si>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</si>
  <si>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</si>
  <si>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</si>
  <si>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</si>
  <si>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</si>
  <si>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</si>
  <si>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</si>
  <si>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</si>
  <si>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</si>
  <si>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</si>
  <si>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</si>
  <si>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</si>
  <si>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</si>
  <si>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</si>
  <si>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</si>
  <si>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</si>
  <si>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</si>
  <si>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</si>
  <si>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</si>
  <si>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</si>
  <si>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</si>
  <si>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</si>
  <si>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</si>
  <si>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</si>
  <si>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</si>
  <si>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</si>
  <si>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</si>
  <si>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</si>
  <si>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</si>
  <si>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</si>
  <si>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</si>
  <si>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</si>
  <si>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</si>
  <si>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</si>
  <si>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</si>
  <si>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</si>
  <si>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</si>
  <si>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</si>
  <si>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</si>
  <si>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</si>
  <si>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</si>
  <si>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</si>
  <si>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</si>
  <si>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</si>
  <si>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</si>
  <si>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</si>
  <si>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</si>
  <si>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</si>
  <si>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</si>
  <si>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</si>
  <si>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</si>
  <si>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</si>
  <si>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</si>
  <si>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</si>
  <si>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</si>
  <si>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</si>
  <si>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</si>
  <si>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</si>
  <si>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</si>
  <si>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</si>
  <si>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</si>
  <si>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</si>
  <si>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</si>
  <si>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</si>
  <si>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</si>
  <si>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</si>
  <si>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</si>
  <si>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</si>
  <si>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</si>
  <si>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</si>
  <si>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</si>
  <si>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</si>
  <si>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</si>
  <si>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</si>
  <si>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</si>
  <si>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</si>
  <si>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</si>
  <si>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</si>
  <si>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</si>
  <si>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</si>
  <si>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</si>
  <si>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</si>
  <si>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</si>
  <si>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</si>
  <si>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</si>
  <si>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</si>
  <si>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</si>
  <si>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</si>
  <si>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</si>
  <si>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</si>
  <si>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</si>
  <si>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</si>
  <si>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</si>
  <si>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</si>
  <si>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</si>
  <si>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</si>
  <si>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</si>
  <si>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</si>
  <si>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</si>
  <si>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</si>
  <si>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</si>
  <si>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</si>
  <si>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</si>
  <si>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</si>
  <si>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</si>
  <si>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</si>
  <si>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</si>
  <si>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</si>
  <si>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</si>
  <si>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</si>
  <si>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</si>
  <si>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</si>
  <si>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</si>
  <si>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</si>
  <si>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</si>
  <si>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</si>
  <si>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</si>
  <si>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</si>
  <si>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</si>
  <si>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</si>
  <si>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</si>
  <si>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</si>
  <si>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</si>
  <si>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</si>
  <si>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</si>
  <si>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</si>
  <si>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</si>
  <si>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</si>
  <si>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</si>
  <si>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</si>
  <si>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</si>
  <si>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</si>
  <si>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</si>
  <si>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</si>
  <si>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</si>
  <si>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</si>
  <si>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</si>
  <si>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</si>
  <si>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</si>
  <si>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</si>
  <si>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</si>
  <si>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</si>
  <si>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</si>
  <si>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</si>
  <si>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</si>
  <si>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</si>
  <si>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</si>
  <si>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</si>
  <si>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</si>
  <si>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</si>
  <si>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</si>
  <si>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</si>
  <si>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</si>
  <si>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</si>
  <si>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</si>
  <si>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</si>
  <si>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</si>
  <si>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</si>
  <si>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</si>
  <si>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</si>
  <si>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</si>
  <si>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</si>
  <si>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</si>
  <si>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</si>
  <si>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</si>
  <si>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</si>
  <si>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</si>
  <si>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</si>
  <si>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</si>
  <si>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</si>
  <si>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</si>
  <si>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</si>
  <si>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</si>
  <si>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</si>
  <si>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</si>
  <si>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</si>
  <si>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</si>
  <si>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</si>
  <si>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</si>
  <si>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</si>
  <si>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</si>
  <si>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</si>
  <si>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</si>
  <si>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</si>
  <si>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</si>
  <si>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</si>
  <si>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</si>
  <si>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</si>
  <si>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</si>
  <si>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</si>
  <si>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</si>
  <si>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</si>
  <si>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</si>
  <si>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</si>
  <si>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</si>
  <si>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</si>
  <si>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</si>
  <si>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</si>
  <si>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</si>
  <si>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</si>
  <si>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</si>
  <si>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</si>
  <si>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</si>
  <si>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</si>
  <si>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</si>
  <si>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</si>
  <si>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</si>
  <si>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</si>
  <si>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</si>
  <si>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</si>
  <si>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</si>
  <si>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</si>
  <si>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</si>
  <si>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</si>
  <si>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</si>
  <si>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</si>
  <si>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</si>
  <si>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</si>
  <si>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</si>
  <si>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</si>
  <si>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</si>
  <si>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</si>
  <si>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</si>
  <si>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</si>
  <si>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</si>
  <si>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</si>
  <si>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</si>
  <si>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</si>
  <si>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</si>
  <si>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</si>
  <si>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</si>
  <si>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</si>
  <si>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</si>
  <si>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</si>
  <si>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</si>
  <si>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</si>
  <si>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</si>
  <si>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</si>
  <si>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</si>
  <si>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</si>
  <si>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</si>
  <si>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</si>
  <si>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</si>
  <si>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</si>
  <si>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</si>
  <si>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</si>
  <si>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</si>
  <si>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</si>
  <si>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</si>
  <si>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</si>
  <si>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</si>
  <si>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</si>
  <si>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</si>
  <si>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</si>
  <si>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</si>
  <si>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</si>
  <si>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</si>
  <si>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</si>
  <si>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</si>
  <si>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</si>
  <si>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</si>
  <si>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</si>
  <si>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</si>
  <si>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</si>
  <si>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</si>
  <si>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</si>
  <si>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</si>
  <si>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</si>
  <si>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</si>
  <si>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</si>
  <si>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</si>
  <si>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</si>
  <si>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</si>
  <si>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</si>
  <si>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</si>
  <si>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</si>
  <si>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</si>
  <si>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</si>
  <si>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</si>
  <si>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</si>
  <si>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</si>
  <si>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</si>
  <si>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</si>
  <si>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</si>
  <si>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</si>
  <si>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</si>
  <si>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</si>
  <si>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</si>
  <si>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</si>
  <si>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</si>
  <si>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</si>
  <si>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</si>
  <si>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</si>
  <si>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</si>
  <si>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</si>
  <si>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</si>
  <si>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</si>
  <si>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</si>
  <si>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</si>
  <si>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</si>
  <si>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</si>
  <si>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</si>
  <si>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</si>
  <si>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</si>
  <si>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</si>
  <si>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</si>
  <si>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</si>
  <si>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</si>
  <si>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</si>
  <si>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</si>
  <si>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</si>
  <si>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</si>
  <si>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</si>
  <si>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</si>
  <si>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</si>
  <si>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</si>
  <si>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</si>
  <si>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</si>
  <si>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</si>
  <si>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</si>
  <si>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</si>
  <si>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</si>
  <si>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</si>
  <si>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</si>
  <si>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</si>
  <si>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</si>
  <si>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</si>
  <si>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</si>
  <si>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</si>
  <si>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</si>
  <si>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</si>
  <si>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</si>
  <si>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</si>
  <si>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</si>
  <si>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</si>
  <si>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</si>
  <si>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</si>
  <si>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</si>
  <si>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</si>
  <si>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</si>
  <si>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</si>
  <si>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</si>
  <si>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</si>
  <si>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</si>
  <si>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</si>
  <si>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</si>
  <si>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</si>
  <si>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</si>
  <si>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</si>
  <si>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</si>
  <si>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</si>
  <si>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</si>
  <si>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</si>
  <si>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</si>
  <si>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</si>
  <si>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</si>
  <si>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</si>
  <si>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</si>
  <si>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</si>
  <si>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</si>
  <si>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</si>
  <si>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</si>
  <si>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</si>
  <si>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</si>
  <si>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</si>
  <si>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</si>
  <si>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</si>
  <si>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</si>
  <si>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</si>
  <si>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</si>
  <si>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</si>
  <si>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</si>
  <si>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</si>
  <si>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</si>
  <si>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</si>
  <si>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</si>
  <si>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</si>
  <si>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</si>
  <si>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</si>
  <si>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</si>
  <si>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</si>
  <si>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</si>
  <si>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</si>
  <si>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</si>
  <si>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</si>
  <si>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</si>
  <si>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</si>
  <si>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</si>
  <si>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</si>
  <si>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</si>
  <si>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</si>
  <si>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</si>
  <si>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</si>
  <si>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</si>
  <si>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</si>
  <si>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</si>
  <si>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</si>
  <si>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</si>
  <si>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</si>
  <si>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</si>
  <si>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</si>
  <si>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</si>
  <si>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</si>
  <si>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</si>
  <si>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</si>
  <si>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</si>
  <si>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</si>
  <si>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</si>
  <si>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</si>
  <si>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</si>
  <si>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</si>
  <si>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</si>
  <si>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</si>
  <si>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</si>
  <si>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</si>
  <si>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</si>
  <si>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</si>
  <si>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</si>
  <si>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</si>
  <si>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</si>
  <si>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</si>
  <si>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</si>
  <si>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</si>
  <si>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</si>
  <si>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</si>
  <si>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</si>
  <si>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</si>
  <si>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</si>
  <si>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</si>
  <si>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</si>
  <si>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</si>
  <si>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</si>
  <si>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</si>
  <si>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</si>
  <si>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</si>
  <si>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</si>
  <si>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</si>
  <si>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</si>
  <si>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</si>
  <si>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</si>
  <si>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</si>
  <si>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</si>
  <si>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</si>
  <si>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</si>
  <si>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</si>
  <si>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</si>
  <si>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</si>
  <si>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</si>
  <si>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</si>
  <si>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</si>
  <si>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</si>
  <si>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</si>
  <si>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</si>
  <si>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</si>
  <si>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</si>
  <si>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</si>
  <si>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</si>
  <si>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</si>
  <si>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</si>
  <si>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</si>
  <si>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</si>
  <si>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</si>
  <si>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</si>
  <si>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</si>
  <si>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</si>
  <si>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</si>
  <si>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</si>
  <si>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</si>
  <si>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</si>
  <si>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</si>
  <si>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</si>
  <si>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</si>
  <si>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</si>
  <si>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</si>
  <si>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</si>
  <si>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</si>
  <si>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</si>
  <si>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</si>
  <si>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</si>
  <si>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</si>
  <si>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</si>
  <si>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</si>
  <si>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</si>
  <si>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</si>
  <si>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</si>
  <si>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</si>
  <si>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</si>
  <si>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</si>
  <si>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</si>
  <si>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</si>
  <si>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</si>
  <si>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</si>
  <si>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</si>
  <si>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</si>
  <si>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</si>
  <si>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</si>
  <si>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</si>
  <si>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</si>
  <si>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</si>
  <si>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</si>
  <si>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</si>
  <si>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</si>
  <si>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</si>
  <si>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</si>
  <si>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</si>
  <si>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</si>
  <si>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</si>
  <si>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</si>
  <si>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</si>
  <si>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</si>
  <si>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</si>
  <si>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</si>
  <si>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</si>
  <si>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</si>
  <si>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</si>
  <si>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</si>
  <si>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</si>
  <si>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</si>
  <si>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</si>
  <si>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</si>
  <si>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</si>
  <si>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</si>
  <si>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</si>
  <si>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</si>
  <si>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</si>
  <si>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</si>
  <si>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</si>
  <si>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</si>
  <si>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</si>
  <si>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</si>
  <si>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</si>
  <si>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</si>
  <si>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</si>
  <si>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</si>
  <si>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</si>
  <si>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</si>
  <si>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</si>
  <si>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</si>
  <si>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</si>
  <si>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</si>
  <si>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</si>
  <si>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</si>
  <si>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</si>
  <si>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</si>
  <si>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</si>
  <si>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</si>
  <si>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</si>
  <si>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</si>
  <si>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</si>
  <si>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</si>
  <si>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</si>
  <si>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</si>
  <si>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</si>
  <si>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</si>
  <si>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</si>
  <si>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</si>
  <si>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</si>
  <si>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</si>
  <si>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</si>
  <si>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</si>
  <si>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</si>
  <si>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</si>
  <si>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</si>
  <si>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</si>
  <si>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</si>
  <si>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</si>
  <si>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</si>
  <si>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</si>
  <si>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</si>
  <si>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</si>
  <si>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</si>
  <si>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</si>
  <si>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</si>
  <si>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</si>
  <si>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</si>
  <si>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</si>
  <si>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</si>
  <si>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</si>
  <si>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</si>
  <si>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</si>
  <si>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</si>
  <si>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</si>
  <si>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</si>
  <si>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</si>
  <si>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</si>
  <si>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</si>
  <si>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</si>
  <si>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</si>
  <si>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</si>
  <si>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</si>
  <si>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</si>
  <si>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</si>
  <si>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</si>
  <si>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</si>
  <si>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</si>
  <si>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</si>
  <si>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</si>
  <si>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</si>
  <si>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</si>
  <si>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</si>
  <si>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</si>
  <si>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</si>
  <si>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</si>
  <si>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</si>
  <si>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</si>
  <si>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</si>
  <si>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</si>
  <si>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</si>
  <si>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</si>
  <si>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</si>
  <si>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</si>
  <si>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</si>
  <si>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</si>
  <si>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</si>
  <si>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</si>
  <si>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</si>
  <si>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</si>
  <si>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</si>
  <si>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</si>
  <si>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</si>
  <si>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</si>
  <si>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</si>
  <si>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</si>
  <si>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</si>
  <si>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</si>
  <si>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</si>
  <si>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</si>
  <si>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</si>
  <si>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</si>
  <si>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</si>
  <si>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</si>
  <si>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</si>
  <si>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</si>
  <si>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</si>
  <si>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</si>
  <si>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</si>
  <si>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</si>
  <si>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</si>
  <si>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</si>
  <si>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</si>
  <si>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</si>
  <si>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</si>
  <si>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</si>
  <si>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</si>
  <si>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</si>
  <si>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</si>
  <si>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</si>
  <si>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</si>
  <si>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</si>
  <si>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</si>
  <si>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</si>
  <si>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</si>
  <si>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</si>
  <si>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</si>
  <si>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</si>
  <si>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</si>
  <si>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</si>
  <si>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</si>
  <si>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</si>
  <si>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</si>
  <si>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</si>
  <si>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</si>
  <si>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</si>
  <si>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</si>
  <si>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</si>
  <si>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</si>
  <si>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</si>
  <si>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</si>
  <si>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</si>
  <si>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</si>
  <si>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</si>
  <si>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</si>
  <si>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</si>
  <si>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</si>
  <si>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</si>
  <si>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</si>
  <si>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</si>
  <si>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</si>
  <si>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</si>
  <si>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</si>
  <si>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</si>
  <si>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</si>
  <si>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</si>
  <si>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</si>
  <si>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</si>
  <si>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</si>
  <si>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</si>
  <si>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</si>
  <si>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</si>
  <si>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</si>
  <si>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</si>
  <si>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</si>
  <si>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</si>
  <si>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</si>
  <si>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</si>
  <si>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</si>
  <si>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</si>
  <si>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</si>
  <si>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</si>
  <si>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</si>
  <si>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</si>
  <si>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</si>
  <si>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</si>
  <si>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</si>
  <si>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</si>
  <si>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</si>
  <si>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</si>
  <si>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</si>
  <si>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</si>
  <si>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</si>
  <si>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</si>
  <si>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</si>
  <si>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</si>
  <si>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</si>
  <si>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</si>
  <si>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</si>
  <si>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</si>
  <si>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</si>
  <si>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</si>
  <si>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</si>
  <si>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</si>
  <si>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</si>
  <si>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</si>
  <si>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</si>
  <si>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</si>
  <si>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</si>
  <si>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</si>
  <si>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</si>
  <si>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</si>
  <si>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</si>
  <si>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</si>
  <si>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</si>
  <si>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</si>
  <si>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</si>
  <si>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</si>
  <si>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</si>
  <si>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</si>
  <si>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</si>
  <si>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</si>
  <si>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</si>
  <si>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</si>
  <si>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</si>
  <si>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</si>
  <si>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</si>
  <si>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</si>
  <si>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</si>
  <si>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</si>
  <si>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</si>
  <si>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</si>
  <si>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</si>
  <si>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</si>
  <si>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</si>
  <si>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</si>
  <si>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</si>
  <si>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</si>
  <si>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</si>
  <si>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</si>
  <si>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</si>
  <si>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</si>
  <si>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</si>
  <si>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</si>
  <si>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</si>
  <si>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</si>
  <si>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</si>
  <si>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</si>
  <si>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</si>
  <si>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</si>
  <si>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</si>
  <si>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</si>
  <si>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</si>
  <si>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</si>
  <si>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</si>
  <si>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</si>
  <si>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</si>
  <si>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</si>
  <si>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</si>
  <si>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</si>
  <si>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</si>
  <si>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</si>
  <si>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</si>
  <si>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</si>
  <si>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</si>
  <si>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</si>
  <si>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</si>
  <si>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</si>
  <si>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</si>
  <si>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</si>
  <si>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</si>
  <si>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</si>
  <si>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</si>
  <si>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</si>
  <si>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</si>
  <si>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</si>
  <si>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</si>
  <si>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</si>
  <si>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</si>
  <si>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</si>
  <si>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</si>
  <si>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</si>
  <si>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</si>
  <si>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</si>
  <si>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</si>
  <si>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</si>
  <si>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</si>
  <si>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</si>
  <si>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</si>
  <si>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</si>
  <si>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</si>
  <si>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</si>
  <si>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</si>
  <si>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</si>
  <si>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</si>
  <si>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</si>
  <si>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</si>
  <si>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</si>
  <si>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</si>
  <si>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</si>
  <si>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</si>
  <si>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</si>
  <si>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</si>
  <si>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</si>
  <si>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</si>
  <si>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</si>
  <si>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</si>
  <si>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</si>
  <si>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</si>
  <si>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</si>
  <si>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</si>
  <si>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</si>
  <si>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</si>
  <si>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</si>
  <si>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</si>
  <si>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</si>
  <si>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</si>
  <si>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</si>
  <si>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</si>
  <si>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</si>
  <si>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</si>
  <si>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</si>
  <si>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</si>
  <si>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</si>
  <si>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</si>
  <si>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</si>
  <si>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</si>
  <si>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</si>
  <si>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</si>
  <si>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</si>
  <si>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</si>
  <si>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</si>
  <si>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</si>
  <si>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</si>
  <si>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</si>
  <si>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</si>
  <si>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</si>
  <si>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</si>
  <si>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</si>
  <si>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</si>
  <si>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</si>
  <si>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</si>
  <si>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</si>
  <si>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</si>
  <si>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</si>
  <si>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</si>
  <si>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</si>
  <si>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</si>
  <si>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</si>
  <si>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</si>
  <si>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</si>
  <si>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</si>
  <si>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</si>
  <si>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</si>
  <si>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</si>
  <si>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</si>
  <si>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</si>
  <si>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</si>
  <si>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</si>
  <si>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</si>
  <si>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</si>
  <si>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</si>
  <si>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</si>
  <si>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</si>
  <si>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</si>
  <si>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</si>
  <si>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</si>
  <si>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</si>
  <si>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</si>
  <si>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</si>
  <si>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</si>
  <si>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</si>
  <si>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</si>
  <si>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</si>
  <si>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</si>
  <si>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</si>
  <si>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</si>
  <si>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</si>
  <si>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</si>
  <si>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</si>
  <si>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</si>
  <si>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</si>
  <si>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</si>
  <si>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</si>
  <si>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</si>
  <si>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</si>
  <si>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</si>
  <si>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</si>
  <si>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</si>
  <si>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</si>
  <si>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</si>
  <si>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</si>
  <si>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</si>
  <si>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</si>
  <si>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</si>
  <si>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</si>
  <si>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</si>
  <si>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</si>
  <si>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</si>
  <si>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</si>
  <si>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</si>
  <si>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</si>
  <si>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</si>
  <si>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</si>
  <si>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</si>
  <si>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</si>
  <si>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</si>
  <si>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</si>
  <si>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</si>
  <si>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</si>
  <si>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</si>
  <si>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</si>
  <si>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</si>
  <si>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</si>
  <si>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</si>
  <si>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</si>
  <si>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</si>
  <si>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</si>
  <si>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</si>
  <si>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</si>
  <si>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</si>
  <si>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</si>
  <si>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</si>
  <si>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</si>
  <si>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</si>
  <si>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</si>
  <si>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</si>
  <si>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</si>
  <si>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</si>
  <si>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</si>
  <si>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</si>
  <si>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</si>
  <si>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</si>
  <si>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</si>
  <si>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</si>
  <si>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</si>
  <si>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</si>
  <si>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</si>
  <si>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</si>
  <si>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</si>
  <si>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</si>
  <si>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</si>
  <si>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</si>
  <si>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</si>
  <si>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</si>
  <si>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</si>
  <si>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</si>
  <si>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</si>
  <si>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</si>
  <si>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</si>
  <si>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</si>
  <si>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</si>
  <si>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</si>
  <si>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</si>
  <si>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</si>
  <si>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</si>
  <si>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</si>
  <si>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</si>
  <si>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</si>
  <si>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</si>
  <si>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</si>
  <si>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</si>
  <si>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</si>
  <si>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</si>
  <si>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</si>
  <si>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</si>
  <si>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</si>
  <si>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</si>
  <si>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</si>
  <si>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</si>
  <si>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</si>
  <si>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</si>
  <si>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</si>
  <si>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</si>
  <si>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</si>
  <si>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</si>
  <si>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</si>
  <si>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</si>
  <si>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</si>
  <si>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</si>
  <si>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</si>
  <si>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</si>
  <si>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</si>
  <si>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</si>
  <si>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</si>
  <si>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</si>
  <si>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</si>
  <si>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</si>
  <si>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</si>
  <si>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</si>
  <si>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</si>
  <si>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</si>
  <si>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</si>
  <si>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</si>
  <si>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</si>
  <si>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</si>
  <si>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</si>
  <si>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</si>
  <si>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</si>
  <si>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</si>
  <si>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</si>
  <si>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</si>
  <si>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</si>
  <si>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</si>
  <si>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</si>
  <si>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</si>
  <si>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</si>
  <si>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</si>
  <si>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</si>
  <si>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</si>
  <si>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</si>
  <si>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</si>
  <si>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</si>
  <si>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</si>
  <si>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</si>
  <si>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</si>
  <si>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</si>
  <si>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</si>
  <si>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</si>
  <si>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</si>
  <si>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</si>
  <si>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</si>
  <si>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</si>
  <si>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</si>
  <si>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</si>
  <si>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</si>
  <si>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</si>
  <si>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</si>
  <si>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</si>
  <si>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</si>
  <si>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</si>
  <si>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</si>
  <si>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</si>
  <si>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</si>
  <si>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</si>
  <si>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</si>
  <si>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</si>
  <si>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</si>
  <si>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</si>
  <si>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</si>
  <si>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</si>
  <si>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</si>
  <si>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</si>
  <si>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</si>
  <si>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</si>
  <si>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</si>
  <si>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</si>
  <si>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</si>
  <si>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</si>
  <si>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</si>
  <si>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</si>
  <si>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</si>
  <si>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</si>
  <si>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</si>
  <si>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</si>
  <si>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</si>
  <si>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</si>
  <si>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</si>
  <si>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</si>
  <si>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</si>
  <si>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</si>
  <si>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</si>
  <si>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</si>
  <si>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</si>
  <si>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</si>
  <si>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</si>
  <si>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</si>
  <si>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</si>
  <si>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</si>
  <si>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</si>
  <si>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</si>
  <si>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</si>
  <si>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</si>
  <si>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</si>
  <si>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</si>
  <si>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</si>
  <si>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</si>
  <si>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</si>
  <si>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</si>
  <si>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</si>
  <si>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</si>
  <si>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</si>
  <si>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</si>
  <si>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</si>
  <si>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</si>
  <si>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</si>
  <si>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</si>
  <si>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</si>
  <si>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</si>
  <si>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</si>
  <si>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</si>
  <si>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</si>
  <si>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</si>
  <si>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</si>
  <si>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</si>
  <si>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</si>
  <si>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</si>
  <si>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</si>
  <si>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</si>
  <si>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</si>
  <si>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</si>
  <si>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</si>
  <si>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</si>
  <si>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</si>
  <si>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</si>
  <si>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</si>
  <si>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</si>
  <si>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</si>
  <si>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</si>
  <si>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</si>
  <si>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</si>
  <si>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</si>
  <si>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</si>
  <si>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</si>
  <si>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</si>
  <si>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</si>
  <si>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</si>
  <si>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</si>
  <si>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</si>
  <si>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</si>
  <si>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</si>
  <si>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</si>
  <si>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</si>
  <si>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</si>
  <si>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</si>
  <si>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</si>
  <si>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</si>
  <si>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</si>
  <si>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</si>
  <si>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</si>
  <si>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</si>
  <si>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</si>
  <si>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</si>
  <si>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</si>
  <si>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</si>
  <si>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</si>
  <si>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</si>
  <si>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</si>
  <si>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</si>
  <si>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</si>
  <si>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</si>
  <si>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</si>
  <si>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</si>
  <si>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</si>
  <si>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</si>
  <si>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</si>
  <si>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</si>
  <si>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</si>
  <si>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</si>
  <si>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</si>
  <si>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</si>
  <si>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</si>
  <si>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</si>
  <si>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</si>
  <si>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</si>
  <si>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</si>
  <si>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</si>
  <si>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</si>
  <si>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</si>
  <si>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</si>
  <si>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</si>
  <si>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</si>
  <si>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</si>
  <si>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</si>
  <si>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</si>
  <si>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</si>
  <si>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</si>
  <si>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</si>
  <si>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</si>
  <si>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</si>
  <si>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</si>
  <si>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</si>
  <si>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</si>
  <si>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</si>
  <si>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</si>
  <si>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</si>
  <si>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</si>
  <si>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</si>
  <si>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</si>
  <si>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</si>
  <si>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</si>
  <si>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</si>
  <si>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</si>
  <si>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</si>
  <si>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</si>
  <si>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</si>
  <si>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</si>
  <si>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</si>
  <si>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</si>
  <si>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</si>
  <si>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</si>
  <si>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</si>
  <si>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</si>
  <si>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</si>
  <si>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</si>
  <si>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</si>
  <si>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</si>
  <si>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</si>
  <si>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</si>
  <si>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</si>
  <si>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</si>
  <si>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</si>
  <si>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</si>
  <si>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</si>
  <si>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</si>
  <si>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</si>
  <si>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</si>
  <si>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</si>
  <si>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</si>
  <si>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</si>
  <si>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</si>
  <si>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</si>
  <si>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</si>
  <si>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</si>
  <si>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</si>
  <si>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</si>
  <si>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</si>
  <si>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</si>
  <si>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</si>
  <si>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</si>
  <si>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</si>
  <si>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</si>
  <si>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</si>
  <si>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</si>
  <si>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</si>
  <si>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</si>
  <si>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</si>
  <si>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</si>
  <si>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</si>
  <si>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</si>
  <si>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</si>
  <si>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</si>
  <si>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</si>
  <si>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</si>
  <si>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</si>
  <si>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</si>
  <si>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</si>
  <si>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</si>
  <si>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</si>
  <si>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</si>
  <si>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</si>
  <si>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</si>
  <si>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</si>
  <si>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</si>
  <si>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</si>
  <si>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</si>
  <si>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</si>
  <si>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</si>
  <si>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</si>
  <si>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</si>
  <si>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</si>
  <si>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</si>
  <si>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</si>
  <si>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</si>
  <si>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</si>
  <si>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</si>
  <si>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</si>
  <si>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</si>
  <si>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</si>
  <si>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</si>
  <si>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</si>
  <si>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</si>
  <si>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</si>
  <si>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</si>
  <si>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</si>
  <si>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</si>
  <si>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</si>
  <si>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</si>
  <si>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</si>
  <si>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</si>
  <si>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</si>
  <si>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</si>
  <si>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</si>
  <si>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</si>
  <si>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</si>
  <si>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</si>
  <si>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</si>
  <si>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</si>
  <si>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</si>
  <si>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</si>
  <si>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</si>
  <si>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</si>
  <si>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</si>
  <si>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</si>
  <si>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</si>
  <si>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</si>
  <si>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</si>
  <si>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</si>
  <si>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</si>
  <si>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</si>
  <si>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</si>
  <si>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</si>
  <si>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</si>
  <si>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</si>
  <si>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</si>
  <si>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</si>
  <si>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</si>
  <si>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</si>
  <si>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</si>
  <si>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</si>
  <si>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</si>
  <si>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</si>
  <si>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</si>
  <si>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</si>
  <si>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</si>
  <si>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</si>
  <si>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</si>
  <si>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</si>
  <si>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</si>
  <si>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</si>
  <si>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</si>
  <si>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</si>
  <si>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</si>
  <si>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</si>
  <si>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</si>
  <si>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</si>
  <si>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</si>
  <si>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</si>
  <si>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</si>
  <si>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</si>
  <si>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</si>
  <si>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</si>
  <si>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</si>
  <si>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</si>
  <si>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</si>
  <si>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</si>
  <si>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</si>
  <si>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</si>
  <si>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</si>
  <si>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</si>
  <si>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</si>
  <si>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</si>
  <si>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</si>
  <si>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</si>
  <si>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</si>
  <si>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</si>
  <si>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</si>
  <si>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</si>
  <si>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</si>
  <si>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</si>
  <si>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</si>
  <si>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</si>
  <si>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</si>
  <si>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</si>
  <si>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</si>
  <si>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</si>
  <si>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</si>
  <si>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</si>
  <si>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</si>
  <si>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</si>
  <si>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</si>
  <si>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</si>
  <si>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</si>
  <si>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</si>
  <si>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</si>
  <si>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</si>
  <si>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</si>
  <si>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</si>
  <si>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</si>
  <si>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</si>
  <si>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</si>
  <si>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</si>
  <si>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</si>
  <si>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</si>
  <si>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</si>
  <si>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</si>
  <si>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</si>
  <si>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</si>
  <si>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</si>
  <si>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</si>
  <si>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</si>
  <si>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</si>
  <si>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</si>
  <si>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</si>
  <si>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</si>
  <si>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</si>
  <si>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</si>
  <si>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</si>
  <si>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</si>
  <si>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</si>
  <si>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</si>
  <si>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</si>
  <si>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</si>
  <si>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</si>
  <si>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</si>
  <si>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</si>
  <si>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</si>
  <si>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</si>
  <si>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</si>
  <si>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</si>
  <si>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</si>
  <si>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</si>
  <si>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</si>
  <si>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</si>
  <si>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</si>
  <si>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</si>
  <si>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</si>
  <si>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</si>
  <si>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</si>
  <si>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</si>
  <si>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</si>
  <si>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</si>
  <si>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</si>
  <si>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</si>
  <si>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</si>
  <si>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</si>
  <si>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</si>
  <si>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</si>
  <si>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</si>
  <si>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</si>
  <si>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</si>
  <si>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</si>
  <si>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</si>
  <si>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</si>
  <si>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</si>
  <si>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</si>
  <si>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</si>
  <si>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</si>
  <si>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</si>
  <si>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</si>
  <si>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</si>
  <si>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</si>
  <si>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</si>
  <si>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</si>
  <si>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</si>
  <si>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</si>
  <si>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</si>
  <si>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</si>
  <si>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</si>
  <si>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</si>
  <si>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</si>
  <si>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</si>
  <si>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</si>
  <si>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</si>
  <si>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</si>
  <si>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</si>
  <si>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</si>
  <si>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</si>
  <si>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</si>
  <si>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</si>
  <si>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</si>
  <si>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</si>
  <si>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</si>
  <si>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</si>
  <si>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</si>
  <si>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</si>
  <si>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</si>
  <si>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</si>
  <si>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</si>
  <si>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</si>
  <si>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</si>
  <si>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</si>
  <si>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</si>
  <si>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</si>
  <si>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</si>
  <si>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</si>
  <si>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</si>
  <si>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</si>
  <si>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</si>
  <si>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</si>
  <si>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</si>
  <si>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</si>
  <si>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</si>
  <si>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</si>
  <si>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</si>
  <si>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</si>
  <si>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</si>
  <si>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</si>
  <si>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</si>
  <si>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</si>
  <si>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</si>
  <si>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</si>
  <si>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</si>
  <si>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</si>
  <si>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</si>
  <si>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</si>
  <si>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</si>
  <si>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</si>
  <si>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</si>
  <si>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</si>
  <si>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</si>
  <si>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</si>
  <si>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</si>
  <si>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</si>
  <si>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</si>
  <si>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</si>
  <si>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</si>
  <si>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</si>
  <si>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</si>
  <si>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</si>
  <si>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</si>
  <si>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</si>
  <si>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</si>
  <si>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</si>
  <si>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</si>
  <si>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</si>
  <si>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</si>
  <si>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</si>
  <si>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</si>
  <si>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</si>
  <si>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</si>
  <si>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</si>
  <si>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</si>
  <si>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</si>
  <si>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</si>
  <si>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</si>
  <si>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</si>
  <si>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</si>
  <si>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</si>
  <si>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</si>
  <si>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</si>
  <si>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</si>
  <si>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</si>
  <si>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</si>
  <si>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</si>
  <si>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</si>
  <si>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</si>
  <si>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</si>
  <si>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</si>
  <si>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</si>
  <si>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</si>
  <si>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</si>
  <si>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</si>
  <si>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</si>
  <si>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</si>
  <si>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</si>
  <si>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</si>
  <si>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</si>
  <si>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</si>
  <si>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</si>
  <si>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</si>
  <si>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</si>
  <si>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</si>
  <si>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</si>
  <si>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</si>
  <si>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</si>
  <si>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</si>
  <si>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</si>
  <si>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</si>
  <si>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</si>
  <si>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</si>
  <si>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</si>
  <si>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</si>
  <si>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</si>
  <si>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</si>
  <si>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</si>
  <si>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</si>
  <si>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</si>
  <si>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</si>
  <si>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</si>
  <si>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</si>
  <si>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</si>
  <si>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</si>
  <si>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</si>
  <si>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</si>
  <si>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</si>
  <si>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</si>
  <si>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</si>
  <si>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</si>
  <si>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</si>
  <si>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</si>
  <si>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</si>
  <si>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</si>
  <si>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</si>
  <si>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</si>
  <si>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</si>
  <si>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</si>
  <si>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</si>
  <si>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</si>
  <si>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</si>
  <si>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</si>
  <si>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</si>
  <si>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</si>
  <si>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</si>
  <si>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</si>
  <si>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</si>
  <si>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</si>
  <si>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</si>
  <si>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</si>
  <si>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</si>
  <si>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</si>
  <si>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</si>
  <si>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</si>
  <si>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</si>
  <si>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</si>
  <si>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</si>
  <si>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</si>
  <si>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</si>
  <si>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</si>
  <si>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</si>
  <si>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</si>
  <si>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</si>
  <si>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</si>
  <si>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</si>
  <si>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</si>
  <si>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</si>
  <si>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</si>
  <si>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</si>
  <si>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</si>
  <si>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</si>
  <si>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</si>
  <si>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</si>
  <si>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</si>
  <si>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</si>
  <si>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</si>
  <si>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</si>
  <si>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</si>
  <si>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</si>
  <si>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</si>
  <si>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</si>
  <si>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</si>
  <si>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</si>
  <si>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</si>
  <si>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</si>
  <si>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</si>
  <si>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</si>
  <si>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</si>
  <si>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</si>
  <si>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</si>
  <si>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</si>
  <si>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</si>
  <si>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</si>
  <si>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</si>
  <si>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</si>
  <si>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</si>
  <si>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</si>
  <si>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</si>
  <si>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</si>
  <si>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</si>
  <si>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</si>
  <si>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</si>
  <si>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</si>
  <si>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</si>
  <si>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</si>
  <si>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</si>
  <si>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</si>
  <si>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</si>
  <si>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</si>
  <si>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</si>
  <si>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</si>
  <si>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</si>
  <si>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</si>
  <si>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</si>
  <si>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</si>
  <si>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</si>
  <si>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</si>
  <si>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</si>
  <si>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</si>
  <si>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</si>
  <si>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</si>
  <si>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</si>
  <si>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</si>
  <si>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</si>
  <si>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</si>
  <si>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</si>
  <si>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</si>
  <si>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</si>
  <si>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</si>
  <si>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</si>
  <si>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</si>
  <si>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</si>
  <si>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</si>
  <si>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</si>
  <si>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</si>
  <si>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</si>
  <si>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</si>
  <si>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</si>
  <si>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</si>
  <si>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</si>
  <si>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</si>
  <si>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</si>
  <si>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</si>
  <si>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</si>
  <si>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</si>
  <si>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</si>
  <si>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</si>
  <si>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</si>
  <si>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</si>
  <si>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</si>
  <si>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</si>
  <si>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</si>
  <si>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</si>
  <si>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</si>
  <si>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</si>
  <si>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</si>
  <si>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</si>
  <si>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</si>
  <si>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</si>
  <si>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</si>
  <si>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</si>
  <si>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</si>
  <si>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</si>
  <si>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</si>
  <si>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</si>
  <si>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</si>
  <si>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</si>
  <si>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</si>
  <si>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</si>
  <si>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</si>
  <si>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</si>
  <si>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</si>
  <si>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</si>
  <si>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</si>
  <si>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</si>
  <si>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</si>
  <si>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</si>
  <si>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</si>
  <si>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</si>
  <si>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</si>
  <si>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</si>
  <si>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</si>
  <si>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</si>
  <si>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</si>
  <si>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</si>
  <si>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</si>
  <si>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</si>
  <si>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</si>
  <si>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</si>
  <si>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</si>
  <si>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</si>
  <si>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</si>
  <si>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</si>
  <si>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</si>
  <si>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</si>
  <si>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</si>
  <si>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</si>
  <si>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</si>
  <si>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</si>
  <si>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</si>
  <si>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</si>
  <si>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</si>
  <si>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</si>
  <si>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</si>
  <si>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</si>
  <si>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</si>
  <si>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</si>
  <si>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</si>
  <si>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</si>
  <si>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</si>
  <si>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</si>
  <si>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</si>
  <si>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</si>
  <si>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</si>
  <si>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</si>
  <si>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</si>
  <si>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</si>
  <si>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</si>
  <si>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</si>
  <si>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</si>
  <si>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</si>
  <si>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</si>
  <si>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</si>
  <si>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</si>
  <si>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</si>
  <si>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</si>
  <si>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</si>
  <si>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</si>
  <si>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</si>
  <si>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</si>
  <si>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</si>
  <si>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</si>
  <si>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</si>
  <si>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</si>
  <si>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</si>
  <si>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</si>
  <si>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</si>
  <si>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</si>
  <si>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</si>
  <si>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</si>
  <si>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</si>
  <si>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</si>
  <si>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</si>
  <si>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</si>
  <si>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</si>
  <si>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</si>
  <si>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</si>
  <si>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</si>
  <si>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</si>
  <si>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</si>
  <si>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</si>
  <si>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</si>
  <si>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</si>
  <si>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</si>
  <si>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</si>
  <si>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</si>
  <si>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</si>
  <si>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</si>
  <si>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</si>
  <si>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</si>
  <si>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</si>
  <si>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</si>
  <si>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</si>
  <si>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</si>
  <si>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</si>
  <si>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</si>
  <si>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</si>
  <si>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</si>
  <si>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</si>
  <si>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</si>
  <si>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</si>
  <si>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</si>
  <si>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</si>
  <si>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</si>
  <si>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</si>
  <si>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</si>
  <si>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</si>
  <si>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</si>
  <si>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</si>
  <si>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</si>
  <si>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</si>
  <si>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</si>
  <si>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</si>
  <si>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</si>
  <si>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</si>
  <si>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</si>
  <si>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</si>
  <si>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</si>
  <si>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</si>
  <si>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</si>
  <si>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</si>
  <si>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</si>
  <si>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</si>
  <si>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</si>
  <si>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</si>
  <si>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</si>
  <si>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</si>
  <si>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</si>
  <si>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</si>
  <si>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</si>
  <si>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</si>
  <si>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</si>
  <si>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</si>
  <si>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</si>
  <si>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</si>
  <si>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</si>
  <si>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</si>
  <si>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</si>
  <si>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</si>
  <si>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</si>
  <si>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</si>
  <si>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</si>
  <si>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</si>
  <si>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</si>
  <si>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</si>
  <si>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</si>
  <si>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</si>
  <si>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</si>
  <si>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</si>
  <si>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</si>
  <si>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</si>
  <si>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</si>
  <si>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</si>
  <si>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</si>
  <si>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</si>
  <si>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</si>
  <si>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</si>
  <si>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</si>
  <si>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</si>
  <si>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</si>
  <si>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</si>
  <si>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</si>
  <si>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</si>
  <si>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</si>
  <si>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</si>
  <si>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</si>
  <si>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</si>
  <si>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</si>
  <si>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</si>
  <si>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</si>
  <si>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</si>
  <si>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</si>
  <si>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</si>
  <si>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</si>
  <si>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</si>
  <si>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</si>
  <si>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</si>
  <si>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</si>
  <si>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</si>
  <si>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</si>
  <si>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</si>
  <si>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</si>
  <si>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</si>
  <si>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</si>
  <si>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</si>
  <si>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</si>
  <si>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</si>
  <si>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</si>
  <si>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</si>
  <si>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</si>
  <si>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</si>
  <si>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</si>
  <si>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</si>
  <si>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</si>
  <si>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</si>
  <si>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</si>
  <si>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</si>
  <si>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</si>
  <si>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</si>
  <si>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</si>
  <si>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</si>
  <si>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</si>
  <si>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</si>
  <si>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</si>
  <si>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</si>
  <si>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</si>
  <si>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</si>
  <si>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</si>
  <si>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</si>
  <si>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</si>
  <si>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</si>
  <si>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</si>
  <si>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</si>
  <si>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</si>
  <si>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</si>
  <si>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</si>
  <si>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</si>
  <si>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</si>
  <si>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</si>
  <si>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</si>
  <si>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</si>
  <si>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</si>
  <si>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</si>
  <si>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</si>
  <si>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</si>
  <si>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</si>
  <si>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</si>
  <si>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</si>
  <si>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</si>
  <si>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</si>
  <si>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</si>
  <si>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</si>
  <si>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</si>
  <si>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</si>
  <si>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</si>
  <si>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</si>
  <si>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</si>
  <si>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</si>
  <si>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</si>
  <si>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</si>
  <si>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</si>
  <si>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</si>
  <si>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</si>
  <si>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</si>
  <si>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</si>
  <si>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</si>
  <si>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</si>
  <si>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</si>
  <si>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</si>
  <si>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</si>
  <si>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</si>
  <si>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</si>
  <si>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</si>
  <si>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</si>
  <si>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</si>
  <si>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</si>
  <si>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</si>
  <si>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</si>
  <si>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</si>
  <si>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</si>
  <si>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</si>
  <si>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</si>
  <si>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</si>
  <si>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</si>
  <si>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</si>
  <si>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</si>
  <si>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</si>
  <si>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</si>
  <si>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</si>
  <si>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</si>
  <si>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</si>
  <si>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</si>
  <si>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</si>
  <si>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</si>
  <si>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</si>
  <si>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</si>
  <si>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</si>
  <si>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</si>
  <si>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</si>
  <si>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</si>
  <si>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</si>
  <si>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</si>
  <si>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</si>
  <si>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</si>
  <si>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</si>
  <si>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</si>
  <si>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</si>
  <si>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</si>
  <si>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</si>
  <si>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</si>
  <si>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</si>
  <si>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</si>
  <si>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</si>
  <si>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</si>
  <si>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</si>
  <si>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</si>
  <si>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</si>
  <si>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</si>
  <si>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</si>
  <si>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</si>
  <si>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</si>
  <si>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</si>
  <si>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</si>
  <si>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</si>
  <si>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</si>
  <si>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</si>
  <si>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</si>
  <si>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</si>
  <si>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</si>
  <si>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</si>
  <si>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</si>
  <si>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</si>
  <si>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</si>
  <si>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</si>
  <si>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</si>
  <si>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</si>
  <si>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</si>
  <si>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</si>
  <si>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</si>
  <si>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</si>
  <si>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</si>
  <si>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</si>
  <si>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</si>
  <si>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</si>
  <si>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</si>
  <si>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</si>
  <si>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</si>
  <si>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</si>
  <si>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</si>
  <si>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</si>
  <si>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</si>
  <si>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</si>
  <si>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</si>
  <si>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</si>
  <si>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</si>
  <si>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</si>
  <si>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</si>
  <si>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</si>
  <si>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</si>
  <si>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</si>
  <si>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</si>
  <si>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</si>
  <si>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</si>
  <si>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</si>
  <si>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</si>
  <si>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</si>
  <si>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</si>
  <si>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</si>
  <si>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</si>
  <si>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</si>
  <si>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</si>
  <si>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</si>
  <si>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</si>
  <si>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</si>
  <si>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</si>
  <si>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</si>
  <si>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</si>
  <si>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</si>
  <si>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</si>
  <si>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</si>
  <si>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</si>
  <si>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</si>
  <si>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</si>
  <si>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</si>
  <si>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</si>
  <si>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</si>
  <si>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</si>
  <si>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</si>
  <si>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</si>
  <si>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</si>
  <si>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</si>
  <si>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</si>
  <si>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</si>
  <si>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</si>
  <si>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</si>
  <si>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</si>
  <si>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</si>
  <si>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</si>
  <si>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</si>
  <si>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</si>
  <si>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</si>
  <si>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</si>
  <si>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</si>
  <si>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</si>
  <si>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</si>
  <si>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</si>
  <si>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</si>
  <si>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</si>
  <si>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</si>
  <si>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</si>
  <si>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</si>
  <si>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</si>
  <si>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</si>
  <si>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</si>
  <si>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</si>
  <si>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</si>
  <si>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</si>
  <si>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</si>
  <si>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</si>
  <si>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</si>
  <si>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</si>
  <si>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</si>
  <si>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</si>
  <si>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</si>
  <si>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</si>
  <si>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</si>
  <si>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</si>
  <si>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</si>
  <si>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</si>
  <si>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</si>
  <si>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</si>
  <si>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</si>
  <si>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</si>
  <si>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</si>
  <si>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</si>
  <si>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</si>
  <si>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</si>
  <si>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</si>
  <si>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</si>
  <si>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</si>
  <si>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</si>
  <si>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</si>
  <si>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</si>
  <si>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</si>
  <si>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</si>
  <si>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</si>
  <si>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</si>
  <si>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</si>
  <si>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</si>
  <si>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</si>
  <si>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</si>
  <si>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</si>
  <si>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</si>
  <si>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</si>
  <si>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</si>
  <si>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</si>
  <si>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</si>
  <si>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</si>
  <si>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</si>
  <si>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</si>
  <si>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</si>
  <si>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</si>
  <si>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</si>
  <si>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</si>
  <si>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</si>
  <si>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</si>
  <si>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</si>
  <si>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</si>
  <si>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</si>
  <si>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</si>
  <si>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</si>
  <si>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</si>
  <si>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</si>
  <si>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</si>
  <si>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</si>
  <si>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</si>
  <si>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</si>
  <si>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</si>
  <si>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</si>
  <si>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</si>
  <si>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</si>
  <si>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</si>
  <si>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</si>
  <si>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</si>
  <si>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</si>
  <si>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</si>
  <si>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</si>
  <si>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</si>
  <si>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</si>
  <si>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</si>
  <si>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</si>
  <si>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</si>
  <si>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</si>
  <si>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</si>
  <si>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</si>
  <si>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</si>
  <si>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</si>
  <si>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</si>
  <si>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</si>
  <si>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</si>
  <si>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</si>
  <si>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</si>
  <si>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</si>
  <si>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</si>
  <si>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</si>
  <si>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</si>
  <si>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</si>
  <si>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</si>
  <si>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</si>
  <si>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</si>
  <si>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</si>
  <si>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</si>
  <si>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</si>
  <si>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</si>
  <si>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</si>
  <si>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</si>
  <si>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</si>
  <si>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</si>
  <si>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</si>
  <si>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</si>
  <si>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</si>
  <si>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</si>
  <si>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</si>
  <si>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</si>
  <si>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</si>
  <si>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</si>
  <si>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</si>
  <si>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</si>
  <si>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</si>
  <si>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</si>
  <si>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</si>
  <si>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</si>
  <si>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</si>
  <si>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</si>
  <si>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</si>
  <si>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</si>
  <si>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</si>
  <si>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</si>
  <si>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</si>
  <si>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</si>
  <si>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</si>
  <si>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</si>
  <si>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</si>
  <si>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</si>
  <si>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</si>
  <si>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</si>
  <si>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</si>
  <si>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</si>
  <si>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</si>
  <si>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</si>
  <si>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</si>
  <si>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</si>
  <si>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</si>
  <si>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</si>
  <si>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</si>
  <si>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</si>
  <si>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</si>
  <si>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</si>
  <si>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</si>
  <si>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</si>
  <si>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</si>
  <si>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</si>
  <si>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</si>
  <si>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</si>
  <si>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</si>
  <si>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</si>
  <si>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</si>
  <si>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</si>
  <si>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</si>
  <si>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</si>
  <si>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</si>
  <si>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</si>
  <si>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</si>
  <si>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</si>
  <si>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</si>
  <si>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</si>
  <si>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</si>
  <si>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</si>
  <si>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</si>
  <si>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</si>
  <si>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</si>
  <si>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</si>
  <si>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</si>
  <si>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</si>
  <si>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</si>
  <si>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</si>
  <si>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</si>
  <si>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</si>
  <si>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</si>
  <si>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</si>
  <si>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</si>
  <si>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</si>
  <si>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</si>
  <si>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</si>
  <si>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</si>
  <si>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</si>
  <si>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</si>
  <si>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</si>
  <si>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</si>
  <si>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</si>
  <si>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</si>
  <si>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</si>
  <si>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</si>
  <si>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</si>
  <si>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</si>
  <si>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</si>
  <si>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</si>
  <si>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</si>
  <si>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</si>
  <si>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</si>
  <si>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</si>
  <si>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</si>
  <si>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</si>
  <si>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</si>
  <si>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</si>
  <si>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</si>
  <si>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</si>
  <si>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</si>
  <si>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</si>
  <si>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</si>
  <si>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</si>
  <si>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</si>
  <si>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</si>
  <si>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</si>
  <si>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</si>
  <si>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</si>
  <si>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</si>
  <si>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</si>
  <si>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</si>
  <si>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</si>
  <si>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</si>
  <si>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</si>
  <si>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</si>
  <si>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</si>
  <si>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</si>
  <si>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</si>
  <si>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</si>
  <si>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</si>
  <si>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</si>
  <si>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</si>
  <si>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</si>
  <si>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</si>
  <si>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</si>
  <si>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</si>
  <si>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</si>
  <si>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</si>
  <si>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</si>
  <si>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</si>
  <si>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</si>
  <si>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</si>
  <si>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</si>
  <si>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</si>
  <si>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</si>
  <si>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</si>
  <si>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</si>
  <si>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</si>
  <si>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</si>
  <si>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</si>
  <si>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</si>
  <si>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</si>
  <si>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</si>
  <si>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</si>
  <si>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</si>
  <si>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</si>
  <si>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</si>
  <si>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</si>
  <si>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</si>
  <si>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</si>
  <si>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</si>
  <si>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</si>
  <si>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</si>
  <si>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</si>
  <si>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</si>
  <si>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</si>
  <si>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</si>
  <si>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</si>
  <si>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</si>
  <si>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</si>
  <si>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</si>
  <si>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</si>
  <si>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</si>
  <si>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</si>
  <si>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</si>
  <si>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</si>
  <si>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</si>
  <si>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</si>
  <si>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</si>
  <si>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</si>
  <si>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</si>
  <si>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</si>
  <si>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</si>
  <si>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</si>
  <si>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</si>
  <si>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</si>
  <si>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</si>
  <si>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</si>
  <si>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</si>
  <si>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</si>
  <si>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</si>
  <si>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</si>
  <si>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</si>
  <si>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</si>
  <si>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</si>
  <si>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</si>
  <si>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</si>
  <si>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</si>
  <si>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</si>
  <si>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</si>
  <si>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</si>
  <si>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</si>
  <si>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</si>
  <si>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</si>
  <si>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</si>
  <si>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</si>
  <si>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</si>
  <si>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</si>
  <si>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</si>
  <si>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</si>
  <si>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</si>
  <si>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</si>
  <si>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</si>
  <si>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</si>
  <si>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</si>
  <si>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</si>
  <si>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</si>
  <si>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</si>
  <si>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</si>
  <si>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</si>
  <si>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</si>
  <si>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</si>
  <si>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</si>
  <si>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</si>
  <si>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</si>
  <si>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</si>
  <si>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</si>
  <si>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</si>
  <si>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</si>
  <si>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</si>
  <si>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</si>
  <si>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</si>
  <si>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</si>
  <si>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</si>
  <si>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</si>
  <si>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</si>
  <si>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</si>
  <si>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</si>
  <si>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</si>
  <si>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</si>
  <si>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</si>
  <si>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</si>
  <si>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</si>
  <si>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</si>
  <si>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</si>
  <si>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</si>
  <si>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</si>
  <si>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</si>
  <si>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</si>
  <si>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</si>
  <si>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</si>
  <si>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</si>
  <si>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</si>
  <si>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</si>
  <si>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</si>
  <si>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</si>
  <si>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</si>
  <si>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</si>
  <si>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</si>
  <si>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</si>
  <si>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</si>
  <si>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</si>
  <si>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</si>
  <si>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</si>
  <si>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</si>
  <si>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</si>
  <si>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</si>
  <si>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</si>
  <si>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</si>
  <si>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</si>
  <si>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</si>
  <si>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</si>
  <si>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</si>
  <si>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</si>
  <si>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</si>
  <si>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</si>
  <si>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</si>
  <si>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</si>
  <si>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</si>
  <si>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</si>
  <si>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</si>
  <si>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</si>
  <si>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</si>
  <si>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</si>
  <si>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</si>
  <si>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</si>
  <si>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</si>
  <si>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</si>
  <si>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</si>
  <si>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</si>
  <si>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</si>
  <si>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</si>
  <si>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</si>
  <si>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</si>
  <si>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</si>
  <si>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</si>
  <si>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</si>
  <si>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</si>
  <si>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</si>
  <si>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</si>
  <si>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</si>
  <si>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</si>
  <si>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</si>
  <si>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</si>
  <si>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</si>
  <si>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</si>
  <si>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</si>
  <si>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</si>
  <si>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</si>
  <si>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</si>
  <si>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</si>
  <si>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</si>
  <si>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</si>
  <si>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</si>
  <si>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</si>
  <si>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</si>
  <si>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</si>
  <si>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</si>
  <si>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</si>
  <si>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</si>
  <si>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</si>
  <si>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</si>
  <si>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</si>
  <si>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</si>
  <si>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</si>
  <si>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</si>
  <si>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</si>
  <si>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</si>
  <si>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</si>
  <si>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</si>
  <si>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</si>
  <si>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</si>
  <si>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</si>
  <si>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</si>
  <si>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</si>
  <si>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</si>
  <si>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</si>
  <si>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</si>
  <si>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</si>
  <si>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</si>
  <si>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</si>
  <si>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</si>
  <si>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</si>
  <si>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</si>
  <si>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</si>
  <si>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</si>
  <si>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</si>
  <si>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</si>
  <si>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</si>
  <si>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</si>
  <si>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</si>
  <si>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</si>
  <si>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</si>
  <si>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</si>
  <si>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</si>
  <si>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</si>
  <si>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</si>
  <si>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</si>
  <si>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</si>
  <si>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</si>
  <si>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</si>
  <si>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</si>
  <si>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</si>
  <si>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</si>
  <si>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</si>
  <si>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</si>
  <si>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</si>
  <si>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</si>
  <si>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</si>
  <si>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</si>
  <si>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</si>
  <si>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</si>
  <si>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</si>
  <si>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</si>
  <si>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</si>
  <si>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</si>
  <si>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</si>
  <si>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</si>
  <si>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</si>
  <si>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</si>
  <si>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</si>
  <si>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</si>
  <si>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</si>
  <si>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</si>
  <si>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</si>
  <si>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</si>
  <si>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</si>
  <si>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</si>
  <si>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</si>
  <si>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</si>
  <si>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</si>
  <si>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</si>
  <si>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</si>
  <si>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</si>
  <si>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</si>
  <si>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</si>
  <si>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</si>
  <si>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</si>
  <si>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</si>
  <si>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</si>
  <si>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</si>
  <si>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</si>
  <si>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</si>
  <si>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</si>
  <si>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</si>
  <si>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</si>
  <si>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</si>
  <si>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</si>
  <si>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</si>
  <si>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</si>
  <si>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</si>
  <si>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</si>
  <si>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</si>
  <si>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</si>
  <si>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</si>
  <si>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</si>
  <si>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</si>
  <si>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</si>
  <si>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</si>
  <si>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</si>
  <si>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</si>
  <si>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</si>
  <si>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</si>
  <si>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</si>
  <si>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</si>
  <si>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</si>
  <si>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</si>
  <si>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</si>
  <si>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</si>
  <si>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</si>
  <si>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</si>
  <si>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</si>
  <si>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</si>
  <si>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</si>
  <si>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</si>
  <si>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</si>
  <si>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</si>
  <si>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</si>
  <si>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</si>
  <si>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</si>
  <si>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</si>
  <si>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</si>
  <si>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</si>
  <si>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</si>
  <si>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</si>
  <si>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</si>
  <si>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</si>
  <si>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</si>
  <si>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</si>
  <si>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</si>
  <si>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</si>
  <si>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</si>
  <si>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</si>
  <si>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</si>
  <si>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</si>
  <si>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</si>
  <si>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</si>
  <si>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</si>
  <si>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</si>
  <si>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</si>
  <si>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</si>
  <si>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</si>
  <si>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</si>
  <si>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</si>
  <si>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</si>
  <si>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</si>
  <si>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</si>
  <si>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</si>
  <si>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</si>
  <si>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</si>
  <si>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</si>
  <si>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</si>
  <si>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</si>
  <si>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</si>
  <si>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</si>
  <si>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</si>
  <si>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</si>
  <si>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</si>
  <si>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</si>
  <si>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</si>
  <si>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</si>
  <si>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</si>
  <si>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</si>
  <si>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</si>
  <si>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</si>
  <si>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</si>
  <si>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</si>
  <si>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</si>
  <si>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</si>
  <si>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</si>
  <si>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</si>
  <si>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</si>
  <si>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</si>
  <si>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</si>
  <si>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</si>
  <si>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</si>
  <si>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</si>
  <si>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</si>
  <si>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</si>
  <si>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</si>
  <si>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</si>
  <si>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</si>
  <si>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</si>
  <si>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</si>
  <si>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</si>
  <si>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</si>
  <si>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</si>
  <si>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</si>
  <si>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</si>
  <si>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</si>
  <si>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</si>
  <si>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</si>
  <si>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</si>
  <si>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</si>
  <si>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</si>
  <si>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</si>
  <si>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</si>
  <si>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</si>
  <si>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</si>
  <si>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</si>
  <si>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</si>
  <si>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</si>
  <si>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</si>
  <si>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</si>
  <si>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</si>
  <si>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</si>
  <si>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</si>
  <si>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</si>
  <si>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</si>
  <si>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</si>
  <si>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</si>
  <si>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</si>
  <si>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</si>
  <si>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</si>
  <si>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</si>
  <si>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</si>
  <si>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</si>
  <si>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</si>
  <si>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</si>
  <si>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</si>
  <si>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</si>
  <si>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</si>
  <si>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</si>
  <si>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</si>
  <si>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</si>
  <si>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</si>
  <si>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</si>
  <si>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</si>
  <si>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</si>
  <si>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</si>
  <si>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</si>
  <si>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</si>
  <si>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</si>
  <si>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</si>
  <si>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</si>
  <si>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</si>
  <si>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</si>
  <si>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</si>
  <si>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</si>
  <si>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</si>
  <si>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</si>
  <si>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</si>
  <si>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</si>
  <si>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</si>
  <si>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</si>
  <si>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</si>
  <si>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</si>
  <si>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</si>
  <si>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</si>
  <si>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</si>
  <si>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</si>
  <si>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</si>
  <si>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</si>
  <si>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</si>
  <si>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</si>
  <si>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</si>
  <si>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</si>
  <si>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</si>
  <si>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</si>
  <si>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</si>
  <si>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</si>
  <si>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</si>
  <si>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</si>
  <si>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</si>
  <si>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</si>
  <si>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</si>
  <si>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</si>
  <si>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</si>
  <si>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</si>
  <si>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</si>
  <si>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</si>
  <si>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</si>
  <si>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</si>
  <si>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</si>
  <si>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</si>
  <si>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</si>
  <si>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</si>
  <si>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</si>
  <si>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</si>
  <si>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</si>
  <si>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</si>
  <si>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</si>
  <si>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</si>
  <si>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</si>
  <si>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</si>
  <si>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</si>
  <si>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</si>
  <si>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</si>
  <si>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</si>
  <si>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</si>
  <si>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</si>
  <si>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</si>
  <si>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</si>
  <si>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</si>
  <si>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</si>
  <si>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</si>
  <si>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</si>
  <si>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</si>
  <si>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</si>
  <si>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</si>
  <si>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</si>
  <si>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</si>
  <si>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</si>
  <si>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</si>
  <si>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</si>
  <si>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</si>
  <si>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</si>
  <si>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</si>
  <si>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</si>
  <si>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</si>
  <si>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</si>
  <si>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</si>
  <si>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</si>
  <si>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</si>
  <si>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</si>
  <si>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</si>
  <si>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</si>
  <si>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</si>
  <si>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</si>
  <si>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</si>
  <si>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</si>
  <si>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</si>
  <si>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</si>
  <si>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</si>
  <si>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</si>
  <si>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</si>
  <si>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</si>
  <si>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</si>
  <si>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</si>
  <si>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</si>
  <si>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</si>
  <si>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</si>
  <si>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</si>
  <si>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</si>
  <si>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</si>
  <si>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</si>
  <si>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</si>
  <si>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</si>
  <si>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</si>
  <si>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</si>
  <si>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</si>
  <si>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</si>
  <si>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</si>
  <si>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</si>
  <si>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</si>
  <si>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</si>
  <si>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</si>
  <si>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</si>
  <si>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</si>
  <si>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</si>
  <si>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</si>
  <si>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</si>
  <si>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</si>
  <si>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</si>
  <si>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</si>
  <si>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</si>
  <si>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</si>
  <si>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</si>
  <si>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</si>
  <si>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</si>
  <si>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</si>
  <si>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</si>
  <si>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</si>
  <si>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</si>
  <si>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</si>
  <si>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</si>
  <si>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</si>
  <si>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</si>
  <si>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</si>
  <si>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</si>
  <si>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</si>
  <si>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</si>
  <si>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</si>
  <si>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</si>
  <si>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</si>
  <si>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</si>
  <si>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</si>
  <si>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</si>
  <si>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</si>
  <si>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</si>
  <si>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</si>
  <si>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</si>
  <si>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</si>
  <si>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</si>
  <si>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</si>
  <si>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</si>
  <si>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</si>
  <si>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</si>
  <si>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</si>
  <si>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</si>
  <si>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</si>
  <si>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</si>
  <si>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</si>
  <si>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</si>
  <si>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</si>
  <si>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</si>
  <si>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</si>
  <si>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</si>
  <si>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</si>
  <si>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</si>
  <si>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</si>
  <si>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</si>
  <si>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</si>
  <si>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</si>
  <si>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</si>
  <si>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</si>
  <si>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</si>
  <si>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</si>
  <si>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</si>
  <si>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</si>
  <si>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</si>
  <si>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</si>
  <si>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</si>
  <si>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</si>
  <si>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</si>
  <si>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</si>
  <si>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</si>
  <si>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</si>
  <si>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</si>
  <si>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</si>
  <si>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</si>
  <si>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</si>
  <si>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</si>
  <si>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</si>
  <si>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</si>
  <si>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</si>
  <si>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</si>
  <si>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</si>
  <si>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</si>
  <si>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</si>
  <si>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</si>
  <si>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</si>
  <si>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</si>
  <si>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</si>
  <si>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</si>
  <si>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</si>
  <si>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</si>
  <si>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</si>
  <si>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</si>
  <si>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</si>
  <si>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</si>
  <si>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</si>
  <si>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</si>
  <si>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</si>
  <si>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</si>
  <si>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</si>
  <si>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</si>
  <si>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</si>
  <si>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</si>
  <si>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</si>
  <si>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</si>
  <si>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</si>
  <si>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</si>
  <si>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</si>
  <si>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</si>
  <si>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</si>
  <si>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</si>
  <si>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</si>
  <si>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</si>
  <si>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</si>
  <si>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</si>
  <si>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</si>
  <si>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</si>
  <si>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</si>
  <si>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</si>
  <si>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</si>
  <si>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</si>
  <si>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</si>
  <si>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</si>
  <si>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</si>
  <si>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</si>
  <si>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</si>
  <si>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</si>
  <si>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</si>
  <si>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</si>
  <si>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</si>
  <si>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</si>
  <si>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</si>
  <si>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</si>
  <si>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</si>
  <si>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</si>
  <si>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</si>
  <si>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</si>
  <si>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</si>
  <si>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</si>
  <si>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</si>
  <si>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</si>
  <si>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</si>
  <si>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</si>
  <si>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</si>
  <si>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</si>
  <si>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</si>
  <si>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</si>
  <si>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</si>
  <si>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</si>
  <si>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</si>
  <si>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</si>
  <si>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</si>
  <si>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</si>
  <si>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</si>
  <si>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</si>
  <si>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</si>
  <si>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</si>
  <si>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</si>
  <si>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</si>
  <si>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</si>
  <si>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</si>
  <si>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</si>
  <si>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</si>
  <si>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</si>
  <si>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</si>
  <si>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</si>
  <si>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</si>
  <si>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</si>
  <si>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</si>
  <si>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</si>
  <si>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</si>
  <si>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</si>
  <si>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</si>
  <si>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</si>
  <si>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</si>
  <si>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</si>
  <si>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</si>
  <si>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</si>
  <si>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</si>
  <si>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</si>
  <si>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</si>
  <si>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</si>
  <si>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</si>
  <si>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</si>
  <si>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</si>
  <si>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</si>
  <si>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</si>
  <si>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</si>
  <si>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</si>
  <si>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</si>
  <si>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</si>
  <si>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</si>
  <si>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</si>
  <si>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</si>
  <si>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</si>
  <si>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</si>
  <si>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</si>
  <si>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</si>
  <si>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</si>
  <si>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</si>
  <si>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</si>
  <si>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</si>
  <si>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</si>
  <si>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</si>
  <si>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</si>
  <si>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</si>
  <si>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</si>
  <si>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</si>
  <si>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</si>
  <si>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</si>
  <si>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</si>
  <si>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</si>
  <si>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</si>
  <si>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</si>
  <si>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</si>
  <si>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</si>
  <si>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</si>
  <si>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</si>
  <si>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</si>
  <si>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</si>
  <si>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</si>
  <si>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</si>
  <si>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</si>
  <si>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</si>
  <si>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</si>
  <si>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</si>
  <si>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</si>
  <si>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</si>
  <si>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</si>
  <si>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</si>
  <si>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</si>
  <si>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</si>
  <si>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</si>
  <si>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</si>
  <si>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</si>
  <si>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</si>
  <si>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</si>
  <si>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</si>
  <si>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</si>
  <si>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</si>
  <si>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</si>
  <si>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</si>
  <si>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</si>
  <si>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</si>
  <si>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</si>
  <si>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</si>
  <si>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</si>
  <si>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</si>
  <si>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</si>
  <si>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</si>
  <si>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</si>
  <si>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</si>
  <si>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</si>
  <si>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</si>
  <si>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</si>
  <si>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</si>
  <si>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</si>
  <si>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</si>
  <si>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</si>
  <si>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</si>
  <si>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</si>
  <si>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</si>
  <si>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</si>
  <si>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</si>
  <si>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</si>
  <si>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</si>
  <si>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</si>
  <si>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</si>
  <si>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</si>
  <si>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</si>
  <si>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</si>
  <si>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</si>
  <si>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</si>
  <si>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</si>
  <si>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</si>
  <si>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</si>
  <si>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</si>
  <si>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</si>
  <si>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</si>
  <si>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</si>
  <si>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</si>
  <si>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</si>
  <si>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</si>
  <si>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</si>
  <si>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</si>
  <si>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</si>
  <si>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</si>
  <si>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</si>
  <si>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</si>
  <si>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</si>
  <si>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</si>
  <si>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</si>
  <si>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</si>
  <si>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</si>
  <si>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</si>
  <si>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</si>
  <si>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</si>
  <si>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</si>
  <si>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</si>
  <si>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</si>
  <si>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</si>
  <si>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</si>
  <si>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</si>
  <si>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</si>
  <si>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</si>
  <si>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</si>
  <si>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</si>
  <si>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</si>
  <si>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</si>
  <si>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</si>
  <si>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</si>
  <si>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</si>
  <si>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</si>
  <si>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</si>
  <si>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</si>
  <si>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</si>
  <si>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</si>
  <si>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</si>
  <si>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</si>
  <si>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</si>
  <si>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</si>
  <si>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</si>
  <si>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</si>
  <si>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</si>
  <si>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</si>
  <si>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</si>
  <si>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</si>
  <si>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</si>
  <si>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</si>
  <si>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</si>
  <si>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</si>
  <si>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</si>
  <si>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</si>
  <si>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</si>
  <si>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</si>
  <si>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</si>
  <si>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</si>
  <si>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</si>
  <si>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</si>
  <si>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</si>
  <si>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</si>
  <si>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</si>
  <si>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</si>
  <si>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</si>
  <si>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</si>
  <si>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</si>
  <si>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</si>
  <si>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</si>
  <si>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</si>
  <si>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</si>
  <si>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</si>
  <si>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</si>
  <si>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</si>
  <si>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</si>
  <si>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</si>
  <si>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</si>
  <si>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</si>
  <si>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</si>
  <si>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</si>
  <si>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</si>
  <si>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</si>
  <si>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</si>
  <si>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</si>
  <si>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</si>
  <si>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</si>
  <si>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</si>
  <si>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</si>
  <si>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</si>
  <si>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</si>
  <si>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</si>
  <si>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</si>
  <si>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</si>
  <si>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</si>
  <si>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</si>
  <si>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</si>
  <si>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</si>
  <si>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</si>
  <si>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</si>
  <si>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</si>
  <si>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</si>
  <si>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</si>
  <si>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</si>
  <si>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</si>
  <si>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</si>
  <si>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</si>
  <si>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</si>
  <si>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</si>
  <si>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</si>
  <si>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</si>
  <si>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</si>
  <si>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</si>
  <si>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</si>
  <si>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</si>
  <si>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</si>
  <si>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</si>
  <si>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</si>
  <si>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</si>
  <si>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</si>
  <si>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</si>
  <si>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</si>
  <si>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</si>
  <si>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</si>
  <si>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</si>
  <si>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</si>
  <si>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</si>
  <si>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</si>
  <si>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</si>
  <si>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</si>
  <si>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</si>
  <si>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</si>
  <si>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</si>
  <si>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</si>
  <si>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</si>
  <si>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</si>
  <si>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</si>
  <si>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</si>
  <si>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</si>
  <si>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</si>
  <si>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</si>
  <si>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</si>
  <si>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</si>
  <si>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</si>
  <si>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</si>
  <si>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</si>
  <si>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</si>
  <si>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</si>
  <si>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</si>
  <si>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</si>
  <si>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</si>
  <si>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</si>
  <si>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</si>
  <si>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</si>
  <si>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</si>
  <si>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</si>
  <si>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</si>
  <si>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</si>
  <si>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</si>
  <si>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</si>
  <si>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</si>
  <si>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</si>
  <si>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</si>
  <si>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</si>
  <si>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</si>
  <si>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</si>
  <si>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</si>
  <si>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</si>
  <si>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</si>
  <si>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</si>
  <si>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</si>
  <si>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</si>
  <si>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</si>
  <si>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</si>
  <si>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</si>
  <si>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</si>
  <si>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</si>
  <si>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</si>
  <si>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</si>
  <si>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</si>
  <si>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</si>
  <si>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</si>
  <si>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</si>
  <si>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</si>
  <si>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</si>
  <si>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</si>
  <si>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</si>
  <si>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</si>
  <si>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</si>
  <si>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</si>
  <si>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</si>
  <si>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</si>
  <si>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</si>
  <si>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</si>
  <si>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</si>
  <si>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</si>
  <si>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</si>
  <si>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</si>
  <si>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</si>
  <si>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</si>
  <si>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</si>
  <si>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</si>
  <si>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</si>
  <si>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</si>
  <si>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</si>
  <si>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</si>
  <si>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</si>
  <si>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</si>
  <si>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</si>
  <si>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</si>
  <si>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</si>
  <si>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</si>
  <si>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</si>
  <si>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</si>
  <si>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</si>
  <si>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</si>
  <si>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</si>
  <si>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</si>
  <si>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</si>
  <si>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</si>
  <si>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</si>
  <si>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</si>
  <si>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</si>
  <si>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</si>
  <si>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</si>
  <si>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</si>
  <si>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</si>
  <si>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</si>
  <si>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</si>
  <si>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</si>
  <si>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</si>
  <si>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</si>
  <si>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</si>
  <si>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</si>
  <si>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</si>
  <si>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</si>
  <si>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</si>
  <si>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</si>
  <si>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</si>
  <si>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</si>
  <si>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</si>
  <si>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</si>
  <si>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</si>
  <si>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</si>
  <si>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</si>
  <si>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</si>
  <si>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</si>
  <si>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</si>
  <si>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</si>
  <si>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</si>
  <si>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</si>
  <si>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</si>
  <si>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</si>
  <si>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</si>
  <si>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</si>
  <si>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</si>
  <si>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</si>
  <si>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</si>
  <si>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</si>
  <si>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</si>
  <si>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</si>
  <si>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</si>
  <si>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</si>
  <si>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</si>
  <si>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</si>
  <si>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</si>
  <si>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</si>
  <si>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</si>
  <si>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</si>
  <si>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</si>
  <si>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</si>
  <si>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</si>
  <si>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</si>
  <si>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</si>
  <si>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</si>
  <si>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</si>
  <si>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</si>
  <si>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</si>
  <si>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</si>
  <si>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</si>
  <si>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</si>
  <si>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</si>
  <si>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</si>
  <si>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</si>
  <si>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</si>
  <si>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</si>
  <si>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</si>
  <si>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</si>
  <si>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</si>
  <si>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</si>
  <si>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</si>
  <si>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</si>
  <si>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</si>
  <si>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</si>
  <si>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</si>
  <si>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</si>
  <si>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</si>
  <si>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</si>
  <si>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</si>
  <si>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</si>
  <si>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</si>
  <si>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</si>
  <si>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</si>
  <si>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</si>
  <si>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</si>
  <si>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</si>
  <si>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</si>
  <si>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</si>
  <si>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</si>
  <si>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</si>
  <si>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</si>
  <si>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</si>
  <si>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</si>
  <si>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</si>
  <si>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</si>
  <si>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</si>
  <si>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</si>
  <si>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</si>
  <si>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</si>
  <si>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</si>
  <si>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</si>
  <si>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</si>
  <si>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</si>
  <si>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</si>
  <si>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</si>
  <si>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</si>
  <si>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</si>
  <si>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</si>
  <si>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</si>
  <si>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</si>
  <si>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</si>
  <si>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</si>
  <si>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</si>
  <si>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</si>
  <si>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</si>
  <si>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</si>
  <si>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</si>
  <si>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</si>
  <si>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</si>
  <si>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</si>
  <si>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</si>
  <si>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</si>
  <si>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</si>
  <si>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</si>
  <si>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</si>
  <si>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</si>
  <si>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</si>
  <si>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</si>
  <si>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</si>
  <si>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</si>
  <si>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</si>
  <si>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</si>
  <si>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</si>
  <si>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</si>
  <si>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</si>
  <si>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</si>
  <si>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</si>
  <si>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</si>
  <si>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</si>
  <si>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</si>
  <si>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</si>
  <si>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</si>
  <si>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</si>
  <si>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</si>
  <si>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</si>
  <si>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</si>
  <si>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</si>
  <si>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</si>
  <si>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</si>
  <si>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</si>
  <si>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</si>
  <si>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</si>
  <si>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</si>
  <si>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</si>
  <si>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</si>
  <si>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</si>
  <si>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</si>
  <si>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</si>
  <si>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</si>
  <si>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</si>
  <si>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</si>
  <si>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</si>
  <si>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</si>
  <si>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</si>
  <si>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</si>
  <si>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</si>
  <si>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</si>
  <si>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</si>
  <si>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</si>
  <si>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</si>
  <si>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</si>
  <si>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</si>
  <si>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</si>
  <si>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</si>
  <si>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</si>
  <si>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</si>
  <si>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</si>
  <si>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</si>
  <si>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</si>
  <si>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</si>
  <si>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</si>
  <si>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</si>
  <si>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</si>
  <si>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</si>
  <si>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</si>
  <si>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</si>
  <si>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</si>
  <si>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</si>
  <si>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</si>
  <si>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</si>
  <si>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</si>
  <si>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</si>
  <si>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</si>
  <si>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</si>
  <si>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</si>
  <si>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</si>
  <si>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</si>
  <si>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</si>
  <si>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</si>
  <si>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</si>
  <si>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</si>
  <si>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</si>
  <si>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</si>
  <si>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</si>
  <si>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</si>
  <si>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</si>
  <si>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</si>
  <si>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</si>
  <si>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</si>
  <si>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</si>
  <si>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</si>
  <si>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</si>
  <si>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</si>
  <si>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</si>
  <si>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</si>
  <si>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</si>
  <si>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</si>
  <si>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</si>
  <si>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</si>
  <si>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</si>
  <si>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</si>
  <si>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</si>
  <si>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</si>
  <si>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</si>
  <si>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</si>
  <si>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</si>
  <si>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</si>
  <si>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</si>
  <si>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</si>
  <si>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</si>
  <si>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</si>
  <si>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</si>
  <si>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</si>
  <si>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</si>
  <si>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</si>
  <si>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</si>
  <si>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</si>
  <si>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</si>
  <si>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</si>
  <si>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</si>
  <si>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</si>
  <si>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</si>
  <si>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</si>
  <si>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</si>
  <si>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</si>
  <si>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</si>
  <si>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</si>
  <si>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</si>
  <si>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</si>
  <si>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</si>
  <si>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</si>
  <si>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</si>
  <si>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</si>
  <si>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</si>
  <si>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</si>
  <si>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</si>
  <si>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</si>
  <si>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</si>
  <si>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</si>
  <si>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</si>
  <si>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</si>
  <si>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</si>
  <si>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</si>
  <si>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</si>
  <si>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</si>
  <si>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</si>
  <si>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</si>
  <si>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</si>
  <si>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</si>
  <si>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</si>
  <si>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</si>
  <si>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</si>
  <si>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</si>
  <si>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</si>
  <si>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</si>
  <si>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</si>
  <si>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</si>
  <si>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</si>
  <si>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</si>
  <si>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</si>
  <si>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</si>
  <si>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</si>
  <si>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</si>
  <si>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</si>
  <si>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</si>
  <si>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</si>
  <si>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</si>
  <si>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</si>
  <si>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</si>
  <si>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</si>
  <si>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</si>
  <si>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</si>
  <si>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</si>
  <si>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</si>
  <si>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</si>
  <si>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</si>
  <si>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</si>
  <si>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</si>
  <si>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</si>
  <si>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</si>
  <si>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</si>
  <si>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</si>
  <si>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</si>
  <si>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</si>
  <si>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</si>
  <si>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</si>
  <si>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</si>
  <si>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</si>
  <si>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</si>
  <si>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</si>
  <si>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</si>
  <si>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</si>
  <si>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</si>
  <si>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</si>
  <si>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</si>
  <si>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</si>
  <si>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</si>
  <si>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</si>
  <si>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</si>
  <si>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</si>
  <si>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</si>
  <si>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</si>
  <si>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</si>
  <si>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</si>
  <si>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</si>
  <si>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</si>
  <si>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</si>
  <si>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</si>
  <si>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</si>
  <si>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</si>
  <si>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</si>
  <si>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</si>
  <si>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</si>
  <si>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</si>
  <si>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</si>
  <si>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</si>
  <si>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</si>
  <si>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</si>
  <si>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</si>
  <si>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</si>
  <si>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</si>
  <si>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</si>
  <si>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</si>
  <si>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</si>
  <si>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</si>
  <si>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</si>
  <si>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</si>
  <si>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</si>
  <si>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</si>
  <si>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</si>
  <si>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</si>
  <si>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</si>
  <si>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</si>
  <si>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</si>
  <si>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</si>
  <si>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</si>
  <si>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</si>
  <si>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</si>
  <si>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</si>
  <si>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</si>
  <si>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</si>
  <si>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</si>
  <si>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</si>
  <si>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</si>
  <si>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</si>
  <si>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</si>
  <si>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</si>
  <si>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</si>
  <si>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</si>
  <si>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</si>
  <si>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</si>
  <si>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</si>
  <si>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</si>
  <si>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</si>
  <si>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</si>
  <si>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</si>
  <si>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</si>
  <si>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</si>
  <si>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</si>
  <si>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</si>
  <si>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</si>
  <si>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</si>
  <si>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</si>
  <si>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</si>
  <si>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</si>
  <si>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</si>
  <si>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</si>
  <si>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</si>
  <si>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</si>
  <si>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</si>
  <si>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</si>
  <si>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</si>
  <si>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</si>
  <si>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</si>
  <si>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</si>
  <si>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</si>
  <si>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</si>
  <si>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</si>
  <si>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</si>
  <si>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</si>
  <si>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</si>
  <si>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</si>
  <si>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</si>
  <si>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</si>
  <si>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</si>
  <si>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</si>
  <si>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</si>
  <si>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</si>
  <si>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</si>
  <si>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</si>
  <si>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</si>
  <si>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</si>
  <si>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</si>
  <si>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</si>
  <si>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</si>
  <si>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</si>
  <si>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</si>
  <si>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</si>
  <si>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</si>
  <si>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</si>
  <si>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</si>
  <si>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</si>
  <si>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</si>
  <si>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PCM-20251021-00000980</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</si>
  <si>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</si>
  <si>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</si>
  <si>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</si>
  <si>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</si>
  <si>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</si>
  <si>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</si>
  <si>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</si>
  <si>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</si>
  <si>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</si>
  <si>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TT-20251021-00381</t>
  </si>
  <si>
    <t xml:space="preserve">EM team need 15 min </t>
  </si>
  <si>
    <t>PCM-20251021-00001285</t>
  </si>
  <si>
    <t xml:space="preserve">EM team need 20 min </t>
  </si>
  <si>
    <t>PCM-20251021-00001199</t>
  </si>
  <si>
    <t xml:space="preserve">ETA 30 mins </t>
  </si>
  <si>
    <t>TT-20251021-01044 // NA</t>
  </si>
  <si>
    <t xml:space="preserve">ETA 55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</si>
</sst>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7" totalsRowShown="0" headerRowDxfId="48" dataDxfId="47" headerRowBorderDxfId="45" tableBorderDxfId="46" totalsRowBorderDxfId="44">
  <autoFilter ref="A1:L2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1" totalsRowShown="0" headerRowDxfId="31" dataDxfId="30" headerRowBorderDxfId="28" tableBorderDxfId="29">
  <autoFilter ref="A1:L5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288.56934907407413</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45951.517775</v>
      </c>
      <c r="H3" s="138"/>
      <c r="I3" s="136" t="str">
        <f>IFERROR(VLOOKUP(D3,DB!A:F,6,0),"")</f>
        <v/>
      </c>
      <c r="J3" s="136" t="str">
        <f>IFERROR(VLOOKUP(D3,DB!A:G,7,0),"")</f>
        <v/>
      </c>
      <c r="K3" s="140"/>
      <c r="L3" s="141" t="str">
        <f>IFERROR(VLOOKUP(D3,DB!A:I,9,0),"")</f>
        <v/>
      </c>
      <c r="M3" s="67"/>
    </row>
    <row r="4" spans="1:15" ht="15" customHeight="1">
      <c r="A4" s="135"/>
      <c r="B4" s="136" t="str">
        <f>IFERROR(VLOOKUP(D4,DB!A:K,11,0),"")</f>
        <v/>
      </c>
      <c r="C4" s="136"/>
      <c r="D4" s="136"/>
      <c r="E4" s="137"/>
      <c r="F4" s="138"/>
      <c r="G4" s="139">
        <f ca="1">IFERROR(NOW()-F4,"")</f>
        <v>45951.517775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45951.517775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45951.517775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45951.517775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45951.517775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45951.517775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45951.517775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45951.517775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45951.517775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45951.517775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45951.517775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45951.517775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45951.517775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45951.517775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45951.517775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45951.517775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45951.517775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45951.517775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45951.517775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45951.517775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45951.517775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45951.517775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45951.517775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45951.517775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45951.517775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45951.517775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45951.517775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45951.517775</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45951.517775</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45951.517775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45951.517775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45951.517775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45951.517775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45951.517775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45951.517775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45951.517775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45951.517775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45951.517775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45951.517775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45951.517775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45951.517775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45951.517775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45951.517775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45951.517775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45951.517775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45951.517775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45951.517775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45951.517775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45951.517775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45951.517775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45951.517775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45951.517775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45951.517775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45951.517775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45951.517775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45951.517775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45951.517775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45951.517775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45951.517775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45951.517775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45951.517775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45951.517775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45951.517775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45951.517775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45951.517775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45951.517775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45951.517775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45951.517775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45951.517775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45951.517775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45951.517775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45951.517775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45951.517775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45951.517775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45951.517775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45951.517775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45951.517775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45951.517775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45951.517775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45951.517775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45951.517775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45951.517775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45951.517775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45951.517775</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45951.517775</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9D574279-26EA-4A3B-9705-A211394E142E}"/>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144.79069166666886</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126.51793703703879</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7.021999537035299</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45951.517775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45951.517775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45951.517775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45951.517775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45951.517775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45951.517775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45951.517775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45951.517775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45951.517775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45951.517775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45951.517775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45951.517775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45951.517775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45951.517775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45951.517775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45951.517775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45951.517775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45951.517775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45951.517775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45951.517775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45951.517775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45951.517775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45951.517775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45951.517775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45951.517775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45951.517775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45951.517775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45951.517775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45951.517775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45951.517775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45951.517775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45951.517775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45951.517775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45951.517775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45951.517775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45951.517775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45951.517775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45951.517775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45951.517775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45951.517775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45951.517775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45951.517775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45951.517775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45951.517775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45951.517775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45951.517775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45951.517775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45951.517775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45951.517775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45951.517775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45951.517775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45951.517775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45951.517775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45951.517775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45951.517775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45951.517775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45951.517775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45951.517775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45951.517775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45951.517775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45951.517775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45951.517775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45951.517775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45951.517775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45951.517775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45951.517775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45951.517775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45951.517775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45951.517775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45951.517775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45951.517775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45951.517775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45951.517775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45951.517775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45951.517775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45951.517775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45951.517775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45951.517775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45951.517775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45951.517775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45951.517775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45951.517775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45951.517775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45951.517775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45951.517775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45951.517775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45951.517775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45951.517775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45951.517775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45951.517775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45951.517775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45951.517775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45951.517775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45951.517775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45951.517775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45951.517775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45951.517775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45951.517775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45951.517775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45951.517775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45951.517775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45951.517775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45951.517775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45951.517775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45951.517775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45951.517775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45951.517775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45951.517775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45951.517775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45951.517775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45951.517775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45951.517775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45951.517775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45951.517775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45951.517775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45951.517775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45951.517775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45951.517775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45951.517775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45951.517775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45951.517775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45951.517775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45951.517775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45951.517775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45951.517775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45951.517775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45951.517775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45951.517775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45951.517775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45951.517775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45951.517775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45951.517775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45951.517775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45951.517775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45951.517775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45951.517775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45951.517775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45951.517775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45951.517775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45951.517775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45951.517775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45951.517775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45951.517775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45951.517775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45951.517775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45951.517775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45951.517775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45951.517775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45951.517775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45951.517775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45951.517775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45951.517775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45951.517775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45951.517775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45951.517775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45951.517775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45951.517775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45951.517775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45951.517775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45951.517775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45951.517775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45951.517775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45951.517775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45951.517775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45951.517775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45951.517775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45951.517775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45951.517775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45951.517775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45951.517775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45951.517775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45951.517775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45951.517775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45951.517775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45951.517775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45951.517775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45951.517775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45951.517775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45951.517775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45951.517775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45951.517775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45951.517775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45951.517775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45951.517775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45951.517775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45951.517775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45951.517775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45951.517775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45951.517775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45951.517775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45951.517775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45951.517775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45951.517775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45951.517775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45951.517775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45951.517775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45951.517775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45951.517775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45951.517775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45951.517775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45951.517775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45951.517775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45951.517775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45951.517775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45951.517775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45951.517775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45951.517775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45951.517775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45951.517775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45951.517775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45951.517775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45951.517775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45951.517775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45951.517775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45951.517775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45951.517775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45951.517775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45951.517775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45951.517775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45951.517775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45951.517775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45951.517775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45951.517775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45951.517775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45951.517775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45951.517775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45951.517775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45951.517775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45951.517775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45951.517775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45951.517775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45951.517775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45951.517775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45951.517775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45951.517775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45951.517775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45951.517775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45951.517775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45951.517775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45951.517775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45951.517775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45951.517775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45951.517775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45951.517775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45951.517775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45951.517775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45951.517775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45951.517775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45951.517775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45951.517775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45951.517775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45951.517775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45951.517775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45951.517775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45951.517775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45951.517775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45951.517775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45951.517775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45951.517775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45951.517775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45951.517775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45951.517775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45951.517775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45951.517775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45951.517775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45951.517775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45951.517775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45951.517775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45951.517775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45951.517775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45951.517775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45951.517775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45951.517775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45951.517775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45951.517775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45951.517775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45951.517775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45951.517775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45951.517775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45951.517775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45951.517775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45951.517775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45951.517775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45951.517775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45951.517775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45951.517775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45951.517775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45951.517775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45951.517775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45951.517775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45951.517775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45951.517775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45951.517775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45951.517775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45951.517775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45951.517775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45951.517775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45951.517775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45951.517775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45951.517775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45951.517775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45951.517775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45951.517775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45951.517775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45951.517775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45951.517775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45951.517775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45951.517775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45951.517775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45951.517775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45951.517775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45951.517775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45951.517775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45951.517775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45951.517775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45951.517775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45951.517775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45951.517775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45951.517775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45951.517775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45951.517775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45951.517775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45951.517775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45951.517775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45951.517775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45951.517775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45951.517775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45951.517775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45951.517775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45951.517775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45951.517775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45951.517775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45951.517775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45951.517775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45951.517775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45951.517775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45951.517775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45951.517775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45951.517775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45951.517775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45951.517775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45951.517775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45951.517775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45951.517775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45951.517775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45951.517775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45951.517775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45951.517775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45951.517775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45951.517775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45951.517775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45951.517775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45951.517775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45951.517775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45951.517775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45951.517775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45951.517775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45951.517775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45951.517775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45951.517775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45951.517775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45951.517775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45951.517775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45951.517775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45951.517775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45951.517775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45951.517775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45951.517775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45951.517775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45951.517775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45951.517775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45951.517775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45951.517775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45951.517775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45951.517775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45951.517775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45951.517775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45951.517775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45951.517775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45951.517775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45951.517775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45951.517775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45951.517775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45951.517775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45951.517775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45951.517775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45951.517775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45951.517775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45951.517775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45951.517775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45951.517775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45951.517775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45951.517775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45951.517775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45951.517775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45951.517775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45951.517775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45951.517775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45951.517775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45951.517775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45951.517775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45951.517775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45951.517775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45951.517775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45951.517775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45951.517775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45951.517775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45951.517775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45951.517775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45951.517775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45951.517775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45951.517775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45951.517775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45951.517775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45951.517775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45951.517775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45951.517775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45951.517775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45951.517775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45951.517775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45951.517775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45951.517775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45951.517775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45951.517775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45951.517775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45951.517775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45951.517775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45951.517775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45951.517775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45951.517775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45951.517775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45951.517775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45951.517775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45951.517775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45951.517775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45951.517775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45951.517775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45951.517775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45951.517775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45951.517775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45951.517775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45951.517775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45951.517775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45951.517775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45951.517775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45951.517775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45951.517775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45951.517775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45951.517775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45951.517775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45951.517775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45951.517775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45951.517775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45951.517775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45951.517775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45951.517775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45951.517775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45951.517775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45951.517775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45951.517775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45951.517775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45951.517775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45951.517775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45951.517775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45951.517775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45951.517775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45951.517775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45951.517775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45951.517775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45951.517775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45951.517775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45951.517775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45951.517775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45951.517775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45951.517775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45951.517775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45951.517775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45951.517775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45951.517775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45951.517775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45951.517775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45951.517775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45951.517775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45951.517775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45951.517775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45951.517775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45951.517775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45951.517775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45951.517775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45951.517775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45951.517775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45951.517775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45951.517775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45951.517775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45951.517775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45951.517775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45951.517775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45951.517775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45951.517775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45951.517775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45951.517775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45951.517775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45951.517775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45951.517775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45951.517775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45951.517775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45951.517775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45951.517775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45951.517775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45951.517775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45951.517775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45951.517775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45951.517775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45951.517775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45951.517775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45951.517775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45951.517775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45951.517775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45951.517775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45951.517775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45951.517775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45951.517775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45951.517775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45951.517775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45951.517775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45951.517775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45951.517775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45951.517775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45951.517775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45951.517775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45951.517775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45951.517775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45951.517775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45951.517775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45951.517775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45951.517775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45951.517775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45951.517775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45951.517775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45951.517775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45951.517775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45951.517775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45951.517775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45951.517775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45951.517775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45951.517775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45951.517775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45951.517775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45951.517775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45951.517775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45951.517775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45951.517775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45951.517775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45951.517775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45951.517775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45951.517775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45951.517775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45951.517775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45951.517775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45951.517775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45951.517775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45951.517775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45951.517775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45951.517775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45951.517775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45951.517775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45951.517775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45951.517775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45951.517775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45951.517775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45951.517775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45951.517775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45951.517775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45951.517775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45951.517775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45951.517775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45951.517775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45951.517775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45951.517775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45951.517775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45951.517775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45951.517775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45951.517775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45951.517775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45951.517775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45951.517775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45951.517775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45951.517775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45951.517775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45951.517775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45951.517775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45951.517775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45951.517775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45951.517775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45951.517775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45951.517775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45951.517775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45951.517775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45951.517775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45951.517775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45951.517775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45951.517775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45951.517775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45951.517775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45951.517775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45951.517775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45951.517775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45951.517775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45951.517775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45951.517775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45951.517775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45951.517775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45951.517775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45951.517775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45951.517775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45951.517775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45951.517775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45951.517775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45951.517775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45951.517775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45951.517775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45951.517775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45951.517775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45951.517775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45951.517775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45951.517775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45951.517775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45951.517775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45951.517775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45951.517775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45951.517775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45951.517775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45951.517775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45951.517775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45951.517775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45951.517775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45951.517775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45951.517775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45951.517775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45951.517775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45951.517775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45951.517775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45951.517775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45951.517775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45951.517775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45951.517775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45951.517775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45951.517775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45951.517775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45951.517775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45951.517775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45951.517775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45951.517775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45951.517775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45951.517775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45951.517775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45951.517775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45951.517775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45951.517775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45951.517775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45951.517775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45951.517775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45951.517775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45951.517775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45951.517775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45951.517775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45951.517775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45951.517775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45951.517775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45951.517775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45951.517775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45951.517775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45951.517775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45951.517775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45951.517775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45951.517775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45951.517775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45951.517775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45951.517775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45951.517775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45951.517775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45951.517775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45951.517775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45951.517775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45951.517775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45951.517775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45951.517775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45951.517775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45951.517775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45951.517775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45951.517775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45951.517775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45951.517775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45951.517775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45951.517775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45951.517775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45951.517775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45951.517775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45951.517775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45951.517775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45951.517775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45951.517775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45951.517775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45951.517775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45951.517775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45951.517775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45951.517775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45951.517775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45951.517775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45951.517775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45951.517775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45951.517775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45951.517775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45951.517775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45951.517775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45951.517775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45951.517775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45951.517775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45951.517775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45951.517775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45951.517775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45951.517775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45951.517775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45951.517775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45951.517775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45951.517775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45951.517775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45951.517775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45951.517775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45951.517775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45951.517775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45951.517775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45951.517775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45951.517775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45951.517775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45951.517775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45951.517775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45951.517775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45951.517775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45951.517775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45951.517775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45951.517775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45951.517775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45951.517775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45951.517775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45951.517775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45951.517775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45951.517775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45951.517775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45951.517775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45951.517775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45951.517775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45951.517775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45951.517775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45951.517775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45951.517775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45951.517775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45951.517775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45951.517775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45951.517775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45951.517775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45951.517775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45951.517775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45951.517775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45951.517775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45951.517775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45951.517775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45951.517775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45951.517775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45951.517775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45951.517775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45951.517775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45951.517775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45951.517775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45951.517775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45951.517775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45951.517775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45951.517775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45951.517775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45951.517775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45951.517775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45951.517775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45951.517775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45951.517775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45951.517775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45951.517775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45951.517775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45951.517775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45951.517775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45951.517775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45951.517775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45951.517775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45951.517775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45951.517775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45951.517775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45951.517775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45951.517775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45951.517775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45951.517775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45951.517775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45951.517775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45951.517775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45951.517775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45951.517775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45951.517775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45951.517775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45951.517775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45951.517775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45951.517775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45951.517775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45951.517775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45951.517775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45951.517775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45951.517775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45951.517775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45951.517775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45951.517775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45951.517775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45951.517775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45951.517775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45951.517775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45951.517775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45951.517775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45951.517775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45951.517775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45951.517775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45951.517775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45951.517775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45951.517775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45951.517775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45951.517775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45951.517775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45951.517775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45951.517775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45951.517775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45951.517775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45951.517775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45951.517775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45951.517775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45951.517775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45951.517775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45951.517775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45951.517775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45951.517775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45951.517775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45951.517775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45951.517775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45951.517775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45951.517775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45951.517775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45951.517775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45951.517775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45951.517775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45951.517775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45951.517775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45951.517775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45951.517775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45951.517775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45951.517775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45951.517775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45951.517775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45951.517775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45951.517775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45951.517775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45951.517775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45951.517775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45951.517775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45951.517775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45951.517775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45951.517775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45951.517775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45951.517775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45951.517775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45951.517775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45951.517775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45951.517775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45951.517775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45951.517775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45951.517775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45951.517775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45951.517775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45951.517775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45951.517775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45951.517775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45951.517775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45951.517775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45951.517775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45951.517775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45951.517775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45951.517775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45951.517775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45951.517775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45951.517775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45951.517775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45951.517775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45951.517775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45951.517775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45951.517775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45951.517775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45951.517775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45951.517775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45951.517775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45951.517775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45951.517775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45951.517775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45951.517775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45951.517775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45951.517775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45951.517775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45951.517775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45951.517775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45951.517775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45951.517775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45951.517775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45951.517775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45951.517775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45951.517775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45951.517775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45951.517775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45951.517775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45951.517775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45951.517775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45951.517775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45951.517775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45951.517775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45951.517775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45951.517775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45951.517775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45951.517775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45951.517775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45951.517775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45951.517775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45951.517775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45951.517775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45951.517775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45951.517775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45951.517775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45951.517775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45951.517775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45951.517775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45951.517775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45951.517775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45951.517775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45951.517775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45951.517775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45951.517775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45951.517775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45951.517775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45951.517775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45951.517775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45951.517775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45951.517775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45951.517775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45951.517775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45951.517775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45951.517775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45951.517775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45951.517775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45951.517775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45951.517775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45951.517775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45951.517775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45951.517775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45951.517775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45951.517775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45951.517775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45951.517775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45951.517775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45951.517775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45951.517775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45951.517775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45951.517775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45951.517775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45951.517775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45951.517775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45951.517775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45951.517775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45951.517775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45951.517775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45951.517775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45951.517775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45951.517775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45951.517775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45951.517775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45951.517775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45951.517775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45951.517775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45951.517775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45951.517775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45951.517775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45951.517775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45951.517775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45951.517775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45951.517775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45951.517775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45951.517775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45951.517775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45951.517775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45951.517775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45951.517775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45951.517775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45951.517775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45951.517775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45951.517775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45951.517775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45951.517775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45951.517775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45951.517775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45951.517775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45951.517775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45951.517775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45951.517775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45951.517775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45951.517775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45951.517775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45951.517775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45951.517775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45951.517775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45951.517775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45951.517775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45951.517775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45951.517775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45951.517775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45951.517775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45951.517775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45951.517775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45951.517775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45951.517775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45951.517775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45951.517775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45951.517775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45951.517775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45951.517775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45951.517775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45951.517775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45951.517775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45951.517775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45951.517775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45951.517775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45951.517775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45951.517775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45951.517775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45951.517775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45951.517775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45951.517775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45951.517775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45951.517775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45951.517775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45951.517775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45951.517775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45951.517775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45951.517775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45951.517775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45951.517775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45951.517775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45951.517775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45951.517775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45951.517775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45951.517775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45951.517775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45951.517775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45951.517775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45951.517775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45951.517775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45951.517775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45951.517775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45951.517775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45951.517775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45951.517775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45951.517775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45951.517775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45951.517775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45951.517775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45951.517775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45951.517775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45951.517775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45951.517775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45951.517775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45951.517775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45951.517775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45951.517775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45951.517775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45951.517775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45951.517775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45951.517775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45951.517775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45951.517775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45951.517775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45951.517775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45951.517775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45951.517775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45951.517775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45951.517775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45951.517775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45951.517775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45951.517775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45951.517775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45951.517775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45951.517775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45951.517775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45951.517775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45951.517775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45951.517775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45951.517775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45951.517775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45951.517775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45951.517775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45951.517775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45951.517775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45951.517775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45951.517775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45951.517775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45951.517775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45951.517775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45951.517775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45951.517775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45951.517775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45951.517775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45951.517775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45951.517775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45951.517775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45951.517775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45951.517775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45951.517775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45951.517775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45951.517775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45951.517775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45951.517775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45951.517775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45951.517775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45951.517775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45951.517775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45951.517775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45951.517775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45951.517775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45951.517775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45951.517775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45951.517775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45951.517775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45951.517775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45951.517775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45951.517775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45951.517775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45951.517775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45951.517775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45951.517775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45951.517775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45951.517775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45951.517775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45951.517775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45951.517775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45951.517775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45951.517775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45951.517775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45951.517775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45951.517775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45951.517775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45951.517775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45951.517775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45951.517775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45951.517775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45951.517775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45951.517775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45951.517775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45951.517775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45951.517775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45951.517775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45951.517775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45951.517775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45951.517775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45951.517775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45951.517775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45951.517775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45951.517775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45951.517775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45951.517775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45951.517775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45951.517775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45951.517775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45951.517775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45951.517775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45951.517775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45951.517775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45951.517775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45951.517775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45951.517775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45951.517775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45951.517775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45951.517775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45951.517775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45951.517775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45951.517775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45951.517775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45951.517775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45951.517775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45951.517775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45951.517775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45951.517775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45951.517775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45951.517775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45951.517775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45951.517775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45951.517775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45951.517775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45951.517775</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7"/>
  <sheetViews>
    <sheetView workbookViewId="0">
      <selection activeCell="B4" sqref="B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248.03705740740406</v>
      </c>
      <c r="H2" s="101">
        <v>45703.474768518521</v>
      </c>
      <c r="I2" s="98" t="str">
        <f>IFERROR(VLOOKUP(D2,DB!A:F,6,0),"")</f>
        <v>SCECO</v>
      </c>
      <c r="J2" s="98" t="str">
        <f>IFERROR(VLOOKUP(D2,DB!A:G,7,0),"")</f>
        <v>Dead</v>
      </c>
      <c r="K2" s="103" t="s">
        <v>39087</v>
      </c>
      <c r="L2" s="95" t="str">
        <f>IFERROR(VLOOKUP(D2,DB!A:I,9,0),"")</f>
        <v>Latis</v>
      </c>
    </row>
    <row r="3" spans="1:16" ht="15" customHeight="1">
      <c r="A3" s="121" t="s">
        <v>39088</v>
      </c>
      <c r="B3" s="121" t="str">
        <f>IFERROR(VLOOKUP(D3,DB!A:K,11,0),"")</f>
        <v>R4</v>
      </c>
      <c r="C3" s="122">
        <v>1</v>
      </c>
      <c r="D3" s="123" t="s">
        <v>36486</v>
      </c>
      <c r="E3" s="100" t="s">
        <v>38998</v>
      </c>
      <c r="F3" s="125">
        <v>45951.399236111109</v>
      </c>
      <c r="G3" s="126">
        <f ca="1">IFERROR(NOW()-F3,"")</f>
        <v>0.118538888891635</v>
      </c>
      <c r="H3" s="125">
        <v>45951.393472222226</v>
      </c>
      <c r="I3" s="121" t="str">
        <f>IFERROR(VLOOKUP(D3,DB!A:F,6,0),"")</f>
        <v>Generator-SG</v>
      </c>
      <c r="J3" s="121" t="str">
        <f>IFERROR(VLOOKUP(D3,DB!A:G,7,0),"")</f>
        <v>Dead</v>
      </c>
      <c r="K3" s="127" t="s">
        <v>39089</v>
      </c>
      <c r="L3" s="123" t="str">
        <f>IFERROR(VLOOKUP(D3,DB!A:I,9,0),"")</f>
        <v>Latis</v>
      </c>
    </row>
    <row r="4" spans="1:16" ht="15" customHeight="1">
      <c r="A4" s="121"/>
      <c r="B4" s="121" t="str">
        <f>IFERROR(VLOOKUP(D4,DB!A:K,11,0),"")</f>
        <v/>
      </c>
      <c r="C4" s="122"/>
      <c r="D4" s="123"/>
      <c r="E4" s="100"/>
      <c r="F4" s="125"/>
      <c r="G4" s="126">
        <f ca="1">IFERROR(NOW()-F4,"")</f>
        <v>45951.517775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45951.517775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45951.517775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45951.517775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45951.517775</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45951.517775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45951.517775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45951.517775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45951.517775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45951.517775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45951.517775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45951.517775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45951.517775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45951.517775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45951.517775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45951.517775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45951.517775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45951.517775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45951.517775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45951.517775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45951.517775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45951.517775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45951.517775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45951.517775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45951.517775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45951.517775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45951.517775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45951.517775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45951.517775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45951.517775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45951.517775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45951.517775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45951.517775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45951.517775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45951.517775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45951.517775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45951.517775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45951.517775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45951.517775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45951.517775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45951.517775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45951.517775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45951.517775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45951.517775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45951.517775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45951.517775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45951.517775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45951.517775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45951.517775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45951.517775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45951.517775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45951.517775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45951.517775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45951.517775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45951.517775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45951.517775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45951.517775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45951.517775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45951.517775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45951.517775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45951.517775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45951.517775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45951.517775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45951.517775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45951.517775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45951.517775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45951.517775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45951.517775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45951.517775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45951.517775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45951.517775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45951.517775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45951.517775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45951.517775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45951.517775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45951.517775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45951.517775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45951.517775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45951.517775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45951.517775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45951.517775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45951.517775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45951.517775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45951.517775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45951.517775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45951.517775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45951.517775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45951.517775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45951.517775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45951.517775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45951.517775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45951.517775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45951.517775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45951.517775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45951.517775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45951.517775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45951.517775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45951.517775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45951.517775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45951.517775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45951.517775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45951.517775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45951.517775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45951.517775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45951.517775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45951.517775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45951.517775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45951.517775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45951.517775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45951.517775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45951.517775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45951.517775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45951.517775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45951.517775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45951.517775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45951.517775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45951.517775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45951.517775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45951.517775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45951.517775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45951.517775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45951.517775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45951.517775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45951.517775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45951.517775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45951.517775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45951.517775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45951.517775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45951.517775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45951.517775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45951.517775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45951.517775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45951.517775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45951.517775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45951.517775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45951.517775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45951.517775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45951.517775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45951.517775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45951.517775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45951.517775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45951.517775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45951.517775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45951.517775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45951.517775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45951.517775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45951.517775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45951.517775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45951.517775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45951.517775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45951.517775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45951.517775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45951.517775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45951.517775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45951.517775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45951.517775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45951.517775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45951.517775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45951.517775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45951.517775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45951.517775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45951.517775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45951.517775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45951.517775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45951.517775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45951.517775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45951.517775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45951.517775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45951.517775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45951.517775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45951.517775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45951.517775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45951.517775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45951.517775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45951.517775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45951.517775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45951.517775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45951.517775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45951.517775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45951.517775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45951.517775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45951.517775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45951.517775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45951.517775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45951.517775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45951.517775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45951.517775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45951.517775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45951.517775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45951.517775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45951.517775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45951.517775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45951.517775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45951.517775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45951.517775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45951.517775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45951.517775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45951.517775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45951.517775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45951.517775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45951.517775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45951.517775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45951.517775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45951.517775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45951.517775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45951.517775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45951.517775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45951.517775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45951.517775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45951.517775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45951.517775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45951.517775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45951.517775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45951.517775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45951.517775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45951.517775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45951.517775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45951.517775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45951.517775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45951.517775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45951.517775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45951.517775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45951.517775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45951.517775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45951.517775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45951.517775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45951.517775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45951.517775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45951.517775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45951.517775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45951.517775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45951.517775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45951.517775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45951.517775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45951.517775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45951.517775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45951.517775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45951.517775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45951.517775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45951.517775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45951.517775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45951.517775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45951.517775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45951.517775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45951.517775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45951.517775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45951.517775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45951.517775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45951.517775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45951.517775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45951.517775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45951.517775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45951.517775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45951.517775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45951.517775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45951.517775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45951.517775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45951.517775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45951.517775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45951.517775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45951.517775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45951.517775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45951.517775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45951.517775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45951.517775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45951.517775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45951.517775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45951.517775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45951.517775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45951.517775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45951.517775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45951.517775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45951.517775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45951.517775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45951.517775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45951.517775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45951.517775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45951.517775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45951.517775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45951.517775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45951.517775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45951.517775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45951.517775</v>
      </c>
      <c r="H286" s="125"/>
      <c r="I286" s="121" t="str">
        <f>IFERROR(VLOOKUP(D286,DB!A:F,6,0),"")</f>
        <v/>
      </c>
      <c r="J286" s="121" t="str">
        <f>IFERROR(VLOOKUP(D286,DB!A:G,7,0),"")</f>
        <v/>
      </c>
      <c r="K286" s="127"/>
      <c r="L286" s="123" t="str">
        <f>IFERROR(VLOOKUP(D286,DB!A:I,9,0),"")</f>
        <v/>
      </c>
    </row>
    <row r="287" spans="1:12" ht="15" customHeight="1">
      <c r="A287" s="128"/>
      <c r="B287" s="128" t="str">
        <f>IFERROR(VLOOKUP(D287,DB!A:K,11,0),"")</f>
        <v/>
      </c>
      <c r="C287" s="129"/>
      <c r="D287" s="130"/>
      <c r="E287" s="131"/>
      <c r="F287" s="132"/>
      <c r="G287" s="133">
        <f ca="1">IFERROR(NOW()-F287,"")</f>
        <v>45951.517775</v>
      </c>
      <c r="H287" s="132"/>
      <c r="I287" s="128" t="str">
        <f>IFERROR(VLOOKUP(D287,DB!A:F,6,0),"")</f>
        <v/>
      </c>
      <c r="J287" s="128" t="str">
        <f>IFERROR(VLOOKUP(D287,DB!A:G,7,0),"")</f>
        <v/>
      </c>
      <c r="K287" s="134"/>
      <c r="L287" s="130" t="str">
        <f>IFERROR(VLOOKUP(D287,DB!A:I,9,0),"")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59.685714814811945</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39077</v>
      </c>
      <c r="F3" s="38">
        <v>45926.188877314817</v>
      </c>
      <c r="G3" s="146">
        <f t="shared" ref="G3" ca="1" si="0">IFERROR(NOW()-F3,"")</f>
        <v>25.32889768518362</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6.7462009259252227</v>
      </c>
      <c r="H4" s="38">
        <v>45944.676192129627</v>
      </c>
      <c r="I4" s="37" t="str">
        <f>IFERROR(VLOOKUP(D4,DB!A:F,6,0),"")</f>
        <v>SCECO</v>
      </c>
      <c r="J4" s="37" t="str">
        <f>IFERROR(VLOOKUP(D4,DB!A:G,7,0),"")</f>
        <v>Dead</v>
      </c>
      <c r="K4" s="37" t="s">
        <v>39095</v>
      </c>
      <c r="L4" s="37" t="str">
        <f>IFERROR(VLOOKUP(D4,DB!A:I,9,0),"")</f>
        <v>Latis</v>
      </c>
    </row>
    <row r="5" spans="1:13" ht="30.75">
      <c r="A5" s="157" t="s">
        <v>39096</v>
      </c>
      <c r="B5" s="157" t="str">
        <f>IFERROR(VLOOKUP(D5,DB!A:K,11,0),"")</f>
        <v>R5</v>
      </c>
      <c r="C5" s="157">
        <v>1</v>
      </c>
      <c r="D5" s="157" t="s">
        <v>34781</v>
      </c>
      <c r="E5" s="157" t="s">
        <v>39077</v>
      </c>
      <c r="F5" s="158">
        <v>45948.661111111112</v>
      </c>
      <c r="G5" s="159">
        <f ca="1">IFERROR(NOW()-F5,"")</f>
        <v>2.8566638888878515</v>
      </c>
      <c r="H5" s="158">
        <v>45948.661111111112</v>
      </c>
      <c r="I5" s="157" t="str">
        <f>IFERROR(VLOOKUP(D5,DB!A:F,6,0),"")</f>
        <v>SCECO</v>
      </c>
      <c r="J5" s="157" t="str">
        <f>IFERROR(VLOOKUP(D5,DB!A:G,7,0),"")</f>
        <v>Dead</v>
      </c>
      <c r="K5" s="157" t="s">
        <v>39097</v>
      </c>
      <c r="L5" s="157" t="str">
        <f>IFERROR(VLOOKUP(D5,DB!A:I,9,0),"")</f>
        <v>Latis</v>
      </c>
    </row>
    <row r="6" spans="1:13" ht="15">
      <c r="A6" s="157" t="s">
        <v>39098</v>
      </c>
      <c r="B6" s="157" t="str">
        <f>IFERROR(VLOOKUP(D6,DB!A:K,11,0),"")</f>
        <v>R5</v>
      </c>
      <c r="C6" s="157">
        <v>1</v>
      </c>
      <c r="D6" s="157" t="s">
        <v>29516</v>
      </c>
      <c r="E6" s="157" t="s">
        <v>38998</v>
      </c>
      <c r="F6" s="158" t="s">
        <v>24</v>
      </c>
      <c r="G6" s="159" t="str">
        <f ca="1">IFERROR(NOW()-F6,"")</f>
        <v/>
      </c>
      <c r="H6" s="158">
        <v>45951.446446759262</v>
      </c>
      <c r="I6" s="157" t="str">
        <f>IFERROR(VLOOKUP(D6,DB!A:F,6,0),"")</f>
        <v>Generator-SG</v>
      </c>
      <c r="J6" s="157" t="str">
        <f>IFERROR(VLOOKUP(D6,DB!A:G,7,0),"")</f>
        <v>Vandalized</v>
      </c>
      <c r="K6" s="157" t="s">
        <v>39099</v>
      </c>
      <c r="L6" s="157" t="str">
        <f>IFERROR(VLOOKUP(D6,DB!A:I,9,0),"")</f>
        <v>Latis</v>
      </c>
    </row>
    <row r="7" spans="1:13" ht="15">
      <c r="A7" s="157" t="s">
        <v>39100</v>
      </c>
      <c r="B7" s="157" t="str">
        <f>IFERROR(VLOOKUP(D7,DB!A:K,11,0),"")</f>
        <v>R5</v>
      </c>
      <c r="C7" s="157">
        <v>1</v>
      </c>
      <c r="D7" s="157" t="s">
        <v>35725</v>
      </c>
      <c r="E7" s="157" t="s">
        <v>38998</v>
      </c>
      <c r="F7" s="158">
        <v>45951.499641203707</v>
      </c>
      <c r="G7" s="159">
        <f ca="1">IFERROR(NOW()-F7,"")</f>
        <v>1.8133796293113846E-2</v>
      </c>
      <c r="H7" s="158">
        <v>45951.474953703706</v>
      </c>
      <c r="I7" s="157" t="str">
        <f>IFERROR(VLOOKUP(D7,DB!A:F,6,0),"")</f>
        <v>SCECO</v>
      </c>
      <c r="J7" s="157" t="str">
        <f>IFERROR(VLOOKUP(D7,DB!A:G,7,0),"")</f>
        <v>Dead</v>
      </c>
      <c r="K7" s="157" t="s">
        <v>39101</v>
      </c>
      <c r="L7" s="157" t="str">
        <f>IFERROR(VLOOKUP(D7,DB!A:I,9,0),"")</f>
        <v>Latis</v>
      </c>
    </row>
    <row r="8" spans="1:13" ht="15">
      <c r="A8" s="157"/>
      <c r="B8" s="157" t="str">
        <f>IFERROR(VLOOKUP(D8,DB!A:K,11,0),"")</f>
        <v/>
      </c>
      <c r="C8" s="157"/>
      <c r="D8" s="157"/>
      <c r="E8" s="157"/>
      <c r="F8" s="158"/>
      <c r="G8" s="159">
        <f ca="1">IFERROR(NOW()-F8,"")</f>
        <v>45951.517775</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45951.517775</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45951.517775</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45951.517775</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45951.517775</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45951.517775</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45951.517775</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45951.517775</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45951.517775</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45951.517775</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45951.517775</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45951.517775</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45951.517775</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45951.517775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45951.517775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45951.517775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45951.517775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45951.517775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45951.517775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45951.517775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45951.517775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45951.517775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45951.517775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45951.517775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45951.517775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45951.517775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45951.517775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45951.517775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45951.517775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45951.517775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45951.517775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45951.517775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45951.517775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45951.517775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45951.517775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45951.517775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45951.517775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45951.517775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45951.517775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45951.517775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45951.517775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45951.517775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45951.517775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45951.517775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45951.517775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45951.517775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45951.517775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45951.517775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45951.517775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45951.517775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45951.517775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45951.517775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45951.517775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45951.517775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45951.517775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45951.517775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45951.517775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45951.517775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45951.517775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45951.517775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45951.517775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45951.517775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45951.517775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45951.517775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45951.517775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45951.517775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45951.517775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45951.517775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45951.517775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45951.517775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45951.517775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45951.517775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45951.517775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45951.517775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45951.517775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45951.517775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45951.517775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45951.517775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45951.517775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45951.517775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45951.517775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45951.517775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45951.517775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45951.517775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45951.517775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45951.517775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45951.517775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45951.517775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45951.517775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45951.517775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45951.517775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45951.517775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45951.517775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45951.517775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45951.517775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45951.517775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45951.517775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45951.517775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45951.517775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45951.517775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45951.517775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45951.517775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45951.517775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45951.517775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45951.517775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45951.517775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45951.517775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45951.517775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45951.517775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45951.517775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45951.517775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45951.517775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45951.517775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45951.517775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45951.517775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45951.517775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45951.517775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45951.517775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45951.517775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45951.517775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45951.517775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45951.517775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45951.517775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45951.517775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45951.517775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45951.517775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45951.517775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45951.517775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45951.517775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45951.517775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45951.517775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45951.517775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45951.517775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45951.517775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45951.517775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45951.517775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45951.517775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45951.517775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45951.517775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45951.517775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45951.517775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45951.517775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45951.517775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45951.517775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45951.517775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45951.517775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45951.517775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45951.517775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45951.517775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45951.517775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45951.517775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45951.517775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45951.517775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45951.517775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45951.517775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45951.517775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45951.517775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45951.517775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45951.517775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45951.517775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45951.517775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45951.517775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45951.517775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45951.517775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45951.517775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45951.517775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45951.517775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45951.517775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45951.517775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45951.517775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45951.517775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45951.517775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45951.517775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45951.517775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45951.517775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45951.517775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45951.517775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45951.517775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45951.517775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45951.517775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45951.517775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45951.517775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45951.517775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45951.517775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45951.517775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45951.517775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45951.517775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45951.517775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45951.517775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45951.517775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45951.517775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45951.517775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45951.517775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45951.517775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45951.517775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45951.517775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45951.517775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45951.517775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45951.517775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45951.517775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45951.517775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45951.517775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45951.517775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45951.517775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45951.517775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45951.517775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45951.517775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45951.517775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45951.517775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45951.517775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45951.517775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45951.517775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45951.517775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45951.517775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45951.517775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45951.517775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45951.517775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45951.517775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45951.517775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45951.517775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45951.517775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45951.517775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45951.517775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45951.517775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45951.517775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45951.517775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45951.517775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45951.517775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45951.517775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45951.517775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45951.517775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45951.517775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45951.517775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45951.517775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45951.517775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45951.517775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45951.517775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45951.517775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45951.517775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45951.517775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45951.517775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45951.517775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45951.517775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45951.517775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45951.517775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45951.517775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45951.517775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45951.517775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45951.517775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45951.517775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45951.517775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45951.517775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45951.517775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45951.517775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45951.517775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45951.517775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45951.517775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45951.517775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45951.517775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45951.517775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45951.517775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45951.517775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45951.517775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45951.517775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45951.517775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45951.517775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45951.517775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45951.517775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45951.517775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45951.517775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45951.517775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45951.517775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45951.517775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45951.517775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45951.517775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45951.517775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45951.517775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45951.517775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45951.517775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45951.517775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45951.517775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45951.517775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45951.517775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45951.517775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45951.517775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45951.517775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45951.517775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45951.517775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45951.517775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45951.517775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45951.517775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45951.517775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45951.517775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45951.517775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45951.517775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45951.517775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45951.517775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45951.517775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45951.517775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45951.517775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45951.517775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45951.517775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45951.517775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45951.517775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45951.517775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45951.517775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45951.517775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45951.517775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45951.517775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45951.517775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45951.517775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45951.517775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45951.517775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45951.517775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45951.517775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45951.517775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45951.517775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45951.517775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45951.517775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45951.517775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45951.517775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45951.517775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45951.517775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45951.517775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45951.517775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45951.517775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45951.517775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45951.517775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45951.517775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45951.517775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45951.517775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45951.517775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45951.517775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45951.517775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45951.517775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45951.517775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45951.517775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45951.517775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45951.517775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45951.517775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45951.517775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45951.517775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45951.517775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45951.517775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45951.517775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45951.517775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45951.517775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45951.517775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45951.517775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45951.517775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45951.517775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45951.517775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45951.517775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45951.517775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45951.517775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45951.517775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45951.517775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45951.517775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45951.517775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45951.517775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45951.517775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45951.517775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45951.517775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45951.517775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45951.517775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45951.517775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45951.517775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45951.517775</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45951.517775</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45951.517775</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45951.517775</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45951.517775</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45951.517775</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45951.517775</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45951.517775</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45951.517775</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45951.517775</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45951.517775</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45951.517775</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45951.517775</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45951.517775</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45951.517775</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45951.517775</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45951.517775</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45951.517775</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45951.517775</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45951.517775</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45951.517775</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45951.517775</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45951.517775</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45951.517775</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45951.517775</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45951.517775</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45951.517775</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45951.517775</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45951.517775</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45951.517775</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45951.517775</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45951.517775</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45951.517775</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45951.517775</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45951.517775</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45951.517775</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45951.517775</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45951.517775</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45951.517775</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45951.517775</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45951.517775</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45951.517775</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45951.517775</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45951.517775</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45951.517775</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45951.517775</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45951.517775</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45951.517775</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45951.517775</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45951.517775</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45951.517775</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45951.517775</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45951.517775</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45951.517775</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45951.517775</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45951.517775</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45951.517775</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45951.517775</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45951.517775</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45951.517775</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45951.517775</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45951.517775</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45951.517775</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45951.517775</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45951.517775</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45951.517775</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45951.517775</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45951.517775</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45951.517775</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45951.517775</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45951.517775</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45951.517775</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45951.517775</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45951.517775</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45951.517775</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45951.517775</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45951.517775</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45951.517775</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45951.517775</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45951.517775</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45951.517775</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45951.517775</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45951.517775</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45951.517775</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45951.517775</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45951.517775</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45951.517775</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45951.517775</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45951.517775</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45951.517775</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45951.517775</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45951.517775</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45951.517775</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45951.517775</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45951.517775</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45951.517775</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45951.517775</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45951.517775</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45951.517775</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45951.517775</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45951.517775</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45951.517775</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45951.517775</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45951.517775</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45951.517775</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45951.517775</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45951.517775</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45951.517775</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45951.517775</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45951.517775</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45951.517775</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45951.517775</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45951.517775</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45951.517775</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45951.517775</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45951.517775</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45951.517775</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45951.517775</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45951.517775</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45951.517775</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45951.517775</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45951.517775</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45951.517775</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45951.517775</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45951.517775</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45951.517775</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45951.517775</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45951.517775</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45951.517775</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45951.517775</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45951.517775</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45951.517775</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45951.517775</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45951.517775</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45951.517775</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45951.517775</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45951.517775</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45951.517775</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45951.517775</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45951.517775</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45951.517775</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45951.517775</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45951.517775</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45951.517775</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45951.517775</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45951.517775</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45951.517775</v>
      </c>
      <c r="H521" s="158"/>
      <c r="I521" s="157" t="str">
        <f>IFERROR(VLOOKUP(D521,DB!A:F,6,0),"")</f>
        <v/>
      </c>
      <c r="J521" s="157" t="str">
        <f>IFERROR(VLOOKUP(D521,DB!A:G,7,0),"")</f>
        <v/>
      </c>
      <c r="K521" s="157"/>
      <c r="L521" s="157" t="str">
        <f>IFERROR(VLOOKUP(D521,DB!A:I,9,0),"")</f>
        <v/>
      </c>
    </row>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31" ht="15"/>
    <row r="632" ht="15"/>
    <row r="634" ht="15"/>
    <row r="635" ht="15"/>
    <row r="636" ht="15"/>
    <row r="637" ht="15"/>
    <row r="639" ht="15"/>
    <row r="640" ht="15"/>
    <row r="647" ht="15"/>
    <row r="648" ht="15"/>
    <row r="649" ht="15"/>
    <row r="650" ht="15"/>
    <row r="651" ht="15"/>
    <row r="652" ht="15"/>
    <row r="655" ht="15"/>
    <row r="656" ht="15"/>
    <row r="657" ht="15"/>
    <row r="658" ht="15"/>
    <row r="659" ht="15"/>
    <row r="660" ht="15"/>
    <row r="661" ht="15"/>
    <row r="662" ht="15"/>
    <row r="663" ht="15"/>
    <row r="664" ht="15"/>
    <row r="665" ht="15"/>
    <row r="666"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2" ht="15"/>
    <row r="723" ht="15"/>
    <row r="760" ht="15"/>
    <row r="761" ht="15"/>
    <row r="762" ht="15"/>
    <row r="763" ht="15"/>
    <row r="764" ht="15"/>
    <row r="765" ht="15"/>
    <row r="766" ht="15"/>
    <row r="767" ht="15"/>
    <row r="768" ht="15"/>
    <row r="769"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2" ht="15"/>
    <row r="854" ht="15"/>
    <row r="855"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1059" ht="15"/>
    <row r="1060" ht="15"/>
    <row r="1061" ht="15"/>
    <row r="1062" ht="15"/>
    <row r="1063" ht="15"/>
    <row r="1064"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7" ht="15"/>
    <row r="1128" ht="15"/>
    <row r="1134" ht="15"/>
    <row r="1135" ht="15"/>
    <row r="1137" ht="15"/>
    <row r="1138" ht="15"/>
    <row r="1139" ht="15"/>
    <row r="1140" ht="15"/>
    <row r="1141" ht="15"/>
    <row r="1142" ht="15"/>
    <row r="1143" ht="15"/>
    <row r="1145" ht="15"/>
    <row r="1146" ht="15"/>
    <row r="1147"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82" ht="15"/>
    <row r="1283" ht="15"/>
    <row r="1286" ht="15"/>
    <row r="1287" ht="15"/>
    <row r="1288" ht="15"/>
    <row r="1289" ht="15"/>
    <row r="1290" ht="15"/>
    <row r="1291" ht="15"/>
    <row r="1292" ht="15"/>
    <row r="1293" ht="15"/>
    <row r="1296" ht="15"/>
    <row r="1297" ht="15"/>
    <row r="1298" ht="15"/>
    <row r="1299" ht="15"/>
    <row r="1300" ht="15"/>
    <row r="1301" ht="15"/>
    <row r="1302" ht="15"/>
    <row r="1303" ht="15"/>
    <row r="1304" ht="15"/>
    <row r="1305" ht="15"/>
    <row r="1306" ht="15"/>
    <row r="1307" ht="15"/>
    <row r="1309" ht="15"/>
    <row r="1310" ht="15"/>
    <row r="1311" ht="15"/>
    <row r="1314" ht="15"/>
    <row r="1316" ht="15"/>
    <row r="1318" ht="15"/>
    <row r="1321" ht="15"/>
    <row r="1322" ht="15"/>
    <row r="1323" ht="15"/>
    <row r="1325" ht="15"/>
    <row r="1327" ht="15"/>
    <row r="1328" ht="15"/>
    <row r="1329" ht="15"/>
    <row r="1330" ht="15"/>
    <row r="1331" ht="15"/>
    <row r="1333" ht="15"/>
    <row r="1334" ht="15"/>
  </sheetData>
  <dataValidations count="2">
    <dataValidation allowBlank="1" showInputMessage="1" showErrorMessage="1" sqref="E1" xr:uid="{920C6338-E771-4DAE-8C89-92A9093EA4DE}"/>
    <dataValidation type="list" allowBlank="1" showInputMessage="1" showErrorMessage="1" sqref="E2:E5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
  <sheetViews>
    <sheetView tabSelected="1" workbookViewId="0">
      <selection activeCell="K5" sqref="K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2</v>
      </c>
      <c r="D2" s="105" t="s">
        <v>34827</v>
      </c>
      <c r="E2" s="108" t="s">
        <v>38998</v>
      </c>
      <c r="F2" s="160">
        <v>45951.471805555557</v>
      </c>
      <c r="G2" s="78">
        <f ca="1">IFERROR(NOW()-F2,"-")</f>
        <v>4.596944444347173E-2</v>
      </c>
      <c r="H2" s="109">
        <v>45951.465833333335</v>
      </c>
      <c r="I2" s="105" t="str">
        <f>IFERROR(VLOOKUP(D2,DB!A:F,6,0),"")</f>
        <v>SCECO</v>
      </c>
      <c r="J2" s="104" t="str">
        <f>IFERROR(VLOOKUP(D2,DB!A:G,7,0),"")</f>
        <v>Vandalized</v>
      </c>
      <c r="K2" s="110" t="s">
        <v>39103</v>
      </c>
      <c r="L2" s="111" t="str">
        <f>IFERROR(VLOOKUP(D2,DB!A:I,9,0),"")</f>
        <v>Latis</v>
      </c>
    </row>
    <row r="3" spans="1:16383" ht="31.5" customHeight="1">
      <c r="A3" s="106" t="s">
        <v>39104</v>
      </c>
      <c r="B3" s="105" t="str">
        <f>IFERROR(VLOOKUP(D3,DB!A:K,11,0),"")</f>
        <v>R6</v>
      </c>
      <c r="C3" s="107">
        <v>2</v>
      </c>
      <c r="D3" s="105" t="s">
        <v>32605</v>
      </c>
      <c r="E3" s="108" t="s">
        <v>38998</v>
      </c>
      <c r="F3" s="109"/>
      <c r="G3" s="78">
        <f ca="1">IFERROR(NOW()-F3,"-")</f>
        <v>45951.517775</v>
      </c>
      <c r="H3" s="109">
        <v>45951.500451388885</v>
      </c>
      <c r="I3" s="105" t="str">
        <f>IFERROR(VLOOKUP(D3,DB!A:F,6,0),"")</f>
        <v>SCECO</v>
      </c>
      <c r="J3" s="104" t="str">
        <f>IFERROR(VLOOKUP(D3,DB!A:G,7,0),"")</f>
        <v>Dead</v>
      </c>
      <c r="K3" s="110" t="s">
        <v>39105</v>
      </c>
      <c r="L3" s="111" t="str">
        <f>IFERROR(VLOOKUP(D3,DB!A:I,9,0),"")</f>
        <v>Latis</v>
      </c>
    </row>
    <row r="4" spans="1:16383" ht="31.5" customHeight="1">
      <c r="A4" s="106"/>
      <c r="B4" s="105" t="str">
        <f>IFERROR(VLOOKUP(D4,DB!A:K,11,0),"")</f>
        <v/>
      </c>
      <c r="C4" s="107"/>
      <c r="D4" s="105"/>
      <c r="E4" s="108"/>
      <c r="F4" s="109"/>
      <c r="G4" s="78">
        <f ca="1">IFERROR(NOW()-F4,"-")</f>
        <v>45951.517775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45951.517775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45951.517775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45951.517775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1"/>
      <c r="E8" s="108"/>
      <c r="F8" s="109"/>
      <c r="G8" s="78">
        <f ca="1">IFERROR(NOW()-F8,"-")</f>
        <v>45951.517775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45951.517775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45951.517775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45951.517775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45951.517775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45951.517775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45951.517775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45951.517775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45951.517775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45951.517775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45951.517775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45951.517775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45951.517775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45951.517775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45951.517775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45951.517775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45951.517775</v>
      </c>
      <c r="H24" s="109"/>
      <c r="I24" s="105" t="str">
        <f>IFERROR(VLOOKUP(D24,DB!A:F,6,0),"")</f>
        <v/>
      </c>
      <c r="J24" s="104" t="str">
        <f>IFERROR(VLOOKUP(D24,DB!A:G,7,0),"")</f>
        <v/>
      </c>
      <c r="K24" s="110"/>
      <c r="L24" s="111" t="str">
        <f>IFERROR(VLOOKUP(D24,DB!A:I,9,0),"")</f>
        <v/>
      </c>
    </row>
  </sheetData>
  <dataValidations count="2">
    <dataValidation allowBlank="1" showInputMessage="1" showErrorMessage="1" sqref="E1" xr:uid="{380493DB-286A-4683-AF55-C78F04945A49}"/>
    <dataValidation type="list" allowBlank="1" showInputMessage="1" showErrorMessage="1" sqref="E2:E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2025-10-21T09:27:35Z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